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66\66ข้อมูลบริการ\พิมพ์รายไตรมาส\"/>
    </mc:Choice>
  </mc:AlternateContent>
  <bookViews>
    <workbookView xWindow="120" yWindow="135" windowWidth="15315" windowHeight="12345" firstSheet="10" activeTab="12"/>
  </bookViews>
  <sheets>
    <sheet name="ipDRGv5" sheetId="2" r:id="rId1"/>
    <sheet name="ungroupV5" sheetId="3" r:id="rId2"/>
    <sheet name="CMI5" sheetId="6" r:id="rId3"/>
    <sheet name="AdjRw05" sheetId="1" r:id="rId4"/>
    <sheet name="DRGv5เทียบIP" sheetId="5" r:id="rId5"/>
    <sheet name="ipDRGv6" sheetId="8" r:id="rId6"/>
    <sheet name="DRGv6เทียบIP" sheetId="15" r:id="rId7"/>
    <sheet name="CMI6" sheetId="16" r:id="rId8"/>
    <sheet name="ungroupV6" sheetId="9" r:id="rId9"/>
    <sheet name="เทียบOPhfo" sheetId="10" r:id="rId10"/>
    <sheet name="เทียบOPhdcHFO" sheetId="7" r:id="rId11"/>
    <sheet name="AdjRwV6" sheetId="17" r:id="rId12"/>
    <sheet name="ทั่วไปไตร3ส่งเขต" sheetId="12" r:id="rId13"/>
    <sheet name="บริการส่งเขต" sheetId="14" r:id="rId14"/>
  </sheets>
  <definedNames>
    <definedName name="_xlnm.Print_Area" localSheetId="4">DRGv5เทียบIP!$A$1:$P$25</definedName>
    <definedName name="_xlnm.Print_Area" localSheetId="6">DRGv6เทียบIP!$A$1:$M$25</definedName>
    <definedName name="_xlnm.Print_Area" localSheetId="5">ipDRGv6!$A$1:$U$30</definedName>
    <definedName name="_xlnm.Print_Area" localSheetId="8">ungroupV6!$A$1:$T$31</definedName>
    <definedName name="_xlnm.Print_Area" localSheetId="10">เทียบOPhdcHFO!$A$1:$N$24</definedName>
    <definedName name="_xlnm.Print_Area" localSheetId="9">เทียบOPhfo!$A$1:$H$24</definedName>
    <definedName name="_xlnm.Print_Area" localSheetId="13">บริการส่งเขต!$A$1:$AA$30</definedName>
  </definedNames>
  <calcPr calcId="152511"/>
</workbook>
</file>

<file path=xl/calcChain.xml><?xml version="1.0" encoding="utf-8"?>
<calcChain xmlns="http://schemas.openxmlformats.org/spreadsheetml/2006/main">
  <c r="I24" i="17" l="1"/>
  <c r="J24" i="17" s="1"/>
  <c r="G24" i="17"/>
  <c r="H24" i="17" s="1"/>
  <c r="E24" i="17"/>
  <c r="F24" i="17" s="1"/>
  <c r="D24" i="17"/>
  <c r="J23" i="17"/>
  <c r="H23" i="17"/>
  <c r="F23" i="17"/>
  <c r="J22" i="17"/>
  <c r="H22" i="17"/>
  <c r="F22" i="17"/>
  <c r="J21" i="17"/>
  <c r="H21" i="17"/>
  <c r="F21" i="17"/>
  <c r="J20" i="17"/>
  <c r="H20" i="17"/>
  <c r="F20" i="17"/>
  <c r="J19" i="17"/>
  <c r="H19" i="17"/>
  <c r="F19" i="17"/>
  <c r="J18" i="17"/>
  <c r="H18" i="17"/>
  <c r="F18" i="17"/>
  <c r="J17" i="17"/>
  <c r="H17" i="17"/>
  <c r="F17" i="17"/>
  <c r="J16" i="17"/>
  <c r="H16" i="17"/>
  <c r="F16" i="17"/>
  <c r="J15" i="17"/>
  <c r="H15" i="17"/>
  <c r="F15" i="17"/>
  <c r="J14" i="17"/>
  <c r="H14" i="17"/>
  <c r="F14" i="17"/>
  <c r="J13" i="17"/>
  <c r="H13" i="17"/>
  <c r="F13" i="17"/>
  <c r="J12" i="17"/>
  <c r="H12" i="17"/>
  <c r="F12" i="17"/>
  <c r="J11" i="17"/>
  <c r="H11" i="17"/>
  <c r="F11" i="17"/>
  <c r="J10" i="17"/>
  <c r="H10" i="17"/>
  <c r="F10" i="17"/>
  <c r="J9" i="17"/>
  <c r="H9" i="17"/>
  <c r="F9" i="17"/>
  <c r="J8" i="17"/>
  <c r="H8" i="17"/>
  <c r="F8" i="17"/>
  <c r="J7" i="17"/>
  <c r="H7" i="17"/>
  <c r="F7" i="17"/>
  <c r="J6" i="17"/>
  <c r="H6" i="17"/>
  <c r="F6" i="17"/>
  <c r="H32" i="16" l="1"/>
  <c r="H27" i="16"/>
  <c r="G27" i="16"/>
  <c r="F27" i="16"/>
  <c r="E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G6" i="10" l="1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5" i="10"/>
  <c r="X27" i="14" l="1"/>
  <c r="V27" i="14"/>
  <c r="AA27" i="14" s="1"/>
  <c r="U27" i="14"/>
  <c r="Z27" i="14" s="1"/>
  <c r="T27" i="14"/>
  <c r="Y27" i="14" s="1"/>
  <c r="S27" i="14"/>
  <c r="Q27" i="14"/>
  <c r="P27" i="14"/>
  <c r="O27" i="14"/>
  <c r="N27" i="14"/>
  <c r="L27" i="14"/>
  <c r="K27" i="14"/>
  <c r="J27" i="14"/>
  <c r="I27" i="14"/>
  <c r="G27" i="14"/>
  <c r="F27" i="14"/>
  <c r="E27" i="14"/>
  <c r="D27" i="14"/>
  <c r="AA26" i="14"/>
  <c r="Z26" i="14"/>
  <c r="Y26" i="14"/>
  <c r="X26" i="14"/>
  <c r="R26" i="14"/>
  <c r="W26" i="14" s="1"/>
  <c r="M26" i="14"/>
  <c r="H26" i="14"/>
  <c r="C26" i="14"/>
  <c r="AA25" i="14"/>
  <c r="Z25" i="14"/>
  <c r="Y25" i="14"/>
  <c r="X25" i="14"/>
  <c r="R25" i="14"/>
  <c r="W25" i="14" s="1"/>
  <c r="M25" i="14"/>
  <c r="H25" i="14"/>
  <c r="C25" i="14"/>
  <c r="AA24" i="14"/>
  <c r="Z24" i="14"/>
  <c r="Y24" i="14"/>
  <c r="X24" i="14"/>
  <c r="W24" i="14"/>
  <c r="R24" i="14"/>
  <c r="M24" i="14"/>
  <c r="H24" i="14"/>
  <c r="C24" i="14"/>
  <c r="AA23" i="14"/>
  <c r="Z23" i="14"/>
  <c r="Y23" i="14"/>
  <c r="X23" i="14"/>
  <c r="R23" i="14"/>
  <c r="W23" i="14" s="1"/>
  <c r="M23" i="14"/>
  <c r="H23" i="14"/>
  <c r="C23" i="14"/>
  <c r="AA22" i="14"/>
  <c r="Z22" i="14"/>
  <c r="Y22" i="14"/>
  <c r="X22" i="14"/>
  <c r="R22" i="14"/>
  <c r="W22" i="14" s="1"/>
  <c r="M22" i="14"/>
  <c r="H22" i="14"/>
  <c r="C22" i="14"/>
  <c r="AA21" i="14"/>
  <c r="Z21" i="14"/>
  <c r="Y21" i="14"/>
  <c r="X21" i="14"/>
  <c r="R21" i="14"/>
  <c r="W21" i="14" s="1"/>
  <c r="M21" i="14"/>
  <c r="H21" i="14"/>
  <c r="C21" i="14"/>
  <c r="AA20" i="14"/>
  <c r="Z20" i="14"/>
  <c r="Y20" i="14"/>
  <c r="X20" i="14"/>
  <c r="W20" i="14"/>
  <c r="R20" i="14"/>
  <c r="M20" i="14"/>
  <c r="H20" i="14"/>
  <c r="C20" i="14"/>
  <c r="AA19" i="14"/>
  <c r="Z19" i="14"/>
  <c r="Y19" i="14"/>
  <c r="X19" i="14"/>
  <c r="R19" i="14"/>
  <c r="M19" i="14"/>
  <c r="H19" i="14"/>
  <c r="W19" i="14" s="1"/>
  <c r="C19" i="14"/>
  <c r="AA18" i="14"/>
  <c r="Z18" i="14"/>
  <c r="Y18" i="14"/>
  <c r="X18" i="14"/>
  <c r="R18" i="14"/>
  <c r="W18" i="14" s="1"/>
  <c r="M18" i="14"/>
  <c r="H18" i="14"/>
  <c r="C18" i="14"/>
  <c r="AA17" i="14"/>
  <c r="Z17" i="14"/>
  <c r="Y17" i="14"/>
  <c r="X17" i="14"/>
  <c r="R17" i="14"/>
  <c r="W17" i="14" s="1"/>
  <c r="M17" i="14"/>
  <c r="H17" i="14"/>
  <c r="C17" i="14"/>
  <c r="AA16" i="14"/>
  <c r="Z16" i="14"/>
  <c r="Y16" i="14"/>
  <c r="X16" i="14"/>
  <c r="W16" i="14"/>
  <c r="R16" i="14"/>
  <c r="M16" i="14"/>
  <c r="H16" i="14"/>
  <c r="C16" i="14"/>
  <c r="AA15" i="14"/>
  <c r="Z15" i="14"/>
  <c r="Y15" i="14"/>
  <c r="X15" i="14"/>
  <c r="R15" i="14"/>
  <c r="W15" i="14" s="1"/>
  <c r="M15" i="14"/>
  <c r="H15" i="14"/>
  <c r="C15" i="14"/>
  <c r="AA14" i="14"/>
  <c r="Z14" i="14"/>
  <c r="Y14" i="14"/>
  <c r="X14" i="14"/>
  <c r="R14" i="14"/>
  <c r="W14" i="14" s="1"/>
  <c r="M14" i="14"/>
  <c r="H14" i="14"/>
  <c r="C14" i="14"/>
  <c r="AA13" i="14"/>
  <c r="Z13" i="14"/>
  <c r="Y13" i="14"/>
  <c r="X13" i="14"/>
  <c r="R13" i="14"/>
  <c r="W13" i="14" s="1"/>
  <c r="M13" i="14"/>
  <c r="H13" i="14"/>
  <c r="C13" i="14"/>
  <c r="AA12" i="14"/>
  <c r="Z12" i="14"/>
  <c r="Y12" i="14"/>
  <c r="X12" i="14"/>
  <c r="W12" i="14"/>
  <c r="R12" i="14"/>
  <c r="M12" i="14"/>
  <c r="H12" i="14"/>
  <c r="C12" i="14"/>
  <c r="AA11" i="14"/>
  <c r="Z11" i="14"/>
  <c r="Y11" i="14"/>
  <c r="X11" i="14"/>
  <c r="R11" i="14"/>
  <c r="W11" i="14" s="1"/>
  <c r="M11" i="14"/>
  <c r="H11" i="14"/>
  <c r="H27" i="14" s="1"/>
  <c r="C11" i="14"/>
  <c r="AA10" i="14"/>
  <c r="Z10" i="14"/>
  <c r="Y10" i="14"/>
  <c r="X10" i="14"/>
  <c r="R10" i="14"/>
  <c r="W10" i="14" s="1"/>
  <c r="M10" i="14"/>
  <c r="M27" i="14" s="1"/>
  <c r="H10" i="14"/>
  <c r="C10" i="14"/>
  <c r="AA9" i="14"/>
  <c r="Z9" i="14"/>
  <c r="Y9" i="14"/>
  <c r="X9" i="14"/>
  <c r="R9" i="14"/>
  <c r="W9" i="14" s="1"/>
  <c r="M9" i="14"/>
  <c r="H9" i="14"/>
  <c r="C9" i="14"/>
  <c r="C27" i="14" s="1"/>
  <c r="X27" i="12"/>
  <c r="W27" i="12"/>
  <c r="V27" i="12"/>
  <c r="U27" i="12"/>
  <c r="T27" i="12"/>
  <c r="S27" i="12"/>
  <c r="R27" i="12"/>
  <c r="Q27" i="12"/>
  <c r="P27" i="12"/>
  <c r="O27" i="12"/>
  <c r="J27" i="12"/>
  <c r="I27" i="12"/>
  <c r="H27" i="12"/>
  <c r="G27" i="12"/>
  <c r="F27" i="12"/>
  <c r="E27" i="12"/>
  <c r="D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27" i="12" s="1"/>
  <c r="C10" i="12"/>
  <c r="C9" i="12"/>
  <c r="R27" i="14" l="1"/>
  <c r="W27" i="14" s="1"/>
  <c r="J23" i="9" l="1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S22" i="8" l="1"/>
  <c r="B22" i="8"/>
  <c r="S21" i="8"/>
  <c r="B20" i="8"/>
  <c r="S18" i="8"/>
  <c r="R18" i="8"/>
  <c r="S17" i="8"/>
  <c r="S16" i="8"/>
  <c r="R16" i="8"/>
  <c r="B15" i="8"/>
  <c r="S14" i="8"/>
  <c r="R14" i="8"/>
  <c r="B13" i="8"/>
  <c r="R12" i="8"/>
  <c r="B11" i="8"/>
  <c r="S10" i="8"/>
  <c r="R10" i="8"/>
  <c r="B9" i="8"/>
  <c r="B8" i="8"/>
  <c r="B7" i="8"/>
  <c r="B6" i="8"/>
  <c r="J24" i="8"/>
  <c r="K24" i="8"/>
  <c r="G7" i="8"/>
  <c r="T7" i="8"/>
  <c r="G8" i="8"/>
  <c r="S8" i="8"/>
  <c r="H24" i="8"/>
  <c r="U9" i="8"/>
  <c r="U10" i="8"/>
  <c r="S11" i="8"/>
  <c r="T11" i="8"/>
  <c r="S12" i="8"/>
  <c r="G13" i="8"/>
  <c r="T14" i="8"/>
  <c r="U14" i="8"/>
  <c r="G15" i="8"/>
  <c r="T15" i="8"/>
  <c r="G16" i="8"/>
  <c r="T17" i="8"/>
  <c r="T18" i="8"/>
  <c r="U18" i="8"/>
  <c r="G19" i="8"/>
  <c r="T19" i="8"/>
  <c r="R20" i="8"/>
  <c r="G20" i="8"/>
  <c r="G21" i="8"/>
  <c r="T21" i="8"/>
  <c r="T22" i="8"/>
  <c r="U22" i="8"/>
  <c r="G23" i="8"/>
  <c r="I24" i="8"/>
  <c r="S23" i="8"/>
  <c r="U21" i="8"/>
  <c r="U20" i="8"/>
  <c r="S19" i="8"/>
  <c r="U17" i="8"/>
  <c r="U16" i="8"/>
  <c r="S15" i="8"/>
  <c r="U13" i="8"/>
  <c r="U12" i="8"/>
  <c r="G12" i="8"/>
  <c r="T10" i="8"/>
  <c r="T9" i="8"/>
  <c r="U8" i="8"/>
  <c r="S7" i="8"/>
  <c r="T23" i="8"/>
  <c r="T13" i="8"/>
  <c r="R6" i="8"/>
  <c r="U7" i="8"/>
  <c r="R8" i="8"/>
  <c r="T8" i="8"/>
  <c r="S9" i="8"/>
  <c r="B10" i="8"/>
  <c r="U11" i="8"/>
  <c r="B12" i="8"/>
  <c r="T12" i="8"/>
  <c r="S13" i="8"/>
  <c r="B14" i="8"/>
  <c r="U15" i="8"/>
  <c r="B16" i="8"/>
  <c r="T16" i="8"/>
  <c r="B17" i="8"/>
  <c r="B19" i="8"/>
  <c r="U19" i="8"/>
  <c r="T20" i="8"/>
  <c r="B21" i="8"/>
  <c r="B23" i="8"/>
  <c r="U23" i="8"/>
  <c r="L6" i="8" l="1"/>
  <c r="L8" i="8"/>
  <c r="L9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7" i="8"/>
  <c r="L10" i="8"/>
  <c r="R22" i="8"/>
  <c r="B18" i="8"/>
  <c r="S20" i="8"/>
  <c r="U6" i="8"/>
  <c r="G6" i="8"/>
  <c r="G11" i="8"/>
  <c r="T6" i="8"/>
  <c r="G9" i="8"/>
  <c r="G17" i="8"/>
  <c r="G14" i="8"/>
  <c r="G18" i="8"/>
  <c r="G22" i="8"/>
  <c r="G10" i="8"/>
  <c r="R23" i="8"/>
  <c r="R21" i="8"/>
  <c r="R19" i="8"/>
  <c r="R17" i="8"/>
  <c r="R15" i="8"/>
  <c r="R13" i="8"/>
  <c r="R11" i="8"/>
  <c r="R9" i="8"/>
  <c r="R7" i="8"/>
  <c r="S6" i="8"/>
  <c r="L24" i="8" l="1"/>
  <c r="X24" i="8"/>
  <c r="W24" i="8"/>
  <c r="J24" i="15"/>
  <c r="I24" i="15"/>
  <c r="G24" i="15"/>
  <c r="F24" i="15"/>
  <c r="D24" i="15"/>
  <c r="C24" i="15"/>
  <c r="L23" i="15"/>
  <c r="M23" i="15" s="1"/>
  <c r="K23" i="15"/>
  <c r="H23" i="15"/>
  <c r="E23" i="15"/>
  <c r="L22" i="15"/>
  <c r="M22" i="15" s="1"/>
  <c r="K22" i="15"/>
  <c r="H22" i="15"/>
  <c r="E22" i="15"/>
  <c r="L21" i="15"/>
  <c r="M21" i="15" s="1"/>
  <c r="K21" i="15"/>
  <c r="H21" i="15"/>
  <c r="E21" i="15"/>
  <c r="L20" i="15"/>
  <c r="M20" i="15" s="1"/>
  <c r="K20" i="15"/>
  <c r="H20" i="15"/>
  <c r="E20" i="15"/>
  <c r="L19" i="15"/>
  <c r="M19" i="15" s="1"/>
  <c r="K19" i="15"/>
  <c r="H19" i="15"/>
  <c r="E19" i="15"/>
  <c r="L18" i="15"/>
  <c r="M18" i="15" s="1"/>
  <c r="K18" i="15"/>
  <c r="H18" i="15"/>
  <c r="E18" i="15"/>
  <c r="L17" i="15"/>
  <c r="M17" i="15" s="1"/>
  <c r="K17" i="15"/>
  <c r="H17" i="15"/>
  <c r="E17" i="15"/>
  <c r="L16" i="15"/>
  <c r="M16" i="15" s="1"/>
  <c r="K16" i="15"/>
  <c r="H16" i="15"/>
  <c r="E16" i="15"/>
  <c r="L15" i="15"/>
  <c r="M15" i="15" s="1"/>
  <c r="K15" i="15"/>
  <c r="H15" i="15"/>
  <c r="E15" i="15"/>
  <c r="L14" i="15"/>
  <c r="M14" i="15" s="1"/>
  <c r="K14" i="15"/>
  <c r="H14" i="15"/>
  <c r="E14" i="15"/>
  <c r="L13" i="15"/>
  <c r="M13" i="15" s="1"/>
  <c r="K13" i="15"/>
  <c r="H13" i="15"/>
  <c r="E13" i="15"/>
  <c r="L12" i="15"/>
  <c r="M12" i="15" s="1"/>
  <c r="K12" i="15"/>
  <c r="H12" i="15"/>
  <c r="E12" i="15"/>
  <c r="L11" i="15"/>
  <c r="M11" i="15" s="1"/>
  <c r="K11" i="15"/>
  <c r="H11" i="15"/>
  <c r="E11" i="15"/>
  <c r="L10" i="15"/>
  <c r="M10" i="15" s="1"/>
  <c r="K10" i="15"/>
  <c r="H10" i="15"/>
  <c r="E10" i="15"/>
  <c r="L9" i="15"/>
  <c r="M9" i="15" s="1"/>
  <c r="K9" i="15"/>
  <c r="H9" i="15"/>
  <c r="E9" i="15"/>
  <c r="L8" i="15"/>
  <c r="M8" i="15" s="1"/>
  <c r="K8" i="15"/>
  <c r="H8" i="15"/>
  <c r="E8" i="15"/>
  <c r="L7" i="15"/>
  <c r="M7" i="15" s="1"/>
  <c r="K7" i="15"/>
  <c r="H7" i="15"/>
  <c r="E7" i="15"/>
  <c r="L6" i="15"/>
  <c r="M6" i="15" s="1"/>
  <c r="K6" i="15"/>
  <c r="H6" i="15"/>
  <c r="E6" i="15"/>
  <c r="H32" i="6"/>
  <c r="H24" i="15" l="1"/>
  <c r="E24" i="15"/>
  <c r="K24" i="15"/>
  <c r="L24" i="15"/>
  <c r="M24" i="15" s="1"/>
  <c r="K5" i="7" l="1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4" i="7"/>
  <c r="L22" i="7"/>
  <c r="I24" i="9"/>
  <c r="G24" i="9"/>
  <c r="F24" i="9"/>
  <c r="D24" i="9"/>
  <c r="E24" i="9" s="1"/>
  <c r="C24" i="9"/>
  <c r="Y24" i="8"/>
  <c r="I24" i="1"/>
  <c r="G24" i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6" i="3"/>
  <c r="D24" i="3"/>
  <c r="E24" i="3" s="1"/>
  <c r="C24" i="3"/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6" i="2"/>
  <c r="L24" i="3"/>
  <c r="M24" i="3"/>
  <c r="N24" i="3"/>
  <c r="O24" i="3"/>
  <c r="P24" i="3"/>
  <c r="Q24" i="3"/>
  <c r="R24" i="3"/>
  <c r="S24" i="3"/>
  <c r="T24" i="3"/>
  <c r="K24" i="3"/>
  <c r="F24" i="3"/>
  <c r="J24" i="3" s="1"/>
  <c r="G24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6" i="3"/>
  <c r="E27" i="6"/>
  <c r="B24" i="2" l="1"/>
  <c r="H24" i="3"/>
  <c r="N24" i="8"/>
  <c r="O24" i="8"/>
  <c r="P24" i="8"/>
  <c r="M24" i="8"/>
  <c r="D24" i="8"/>
  <c r="E24" i="8"/>
  <c r="F24" i="8"/>
  <c r="C24" i="8"/>
  <c r="V6" i="8"/>
  <c r="V7" i="8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S24" i="8" l="1"/>
  <c r="G24" i="8"/>
  <c r="R24" i="8"/>
  <c r="U24" i="8"/>
  <c r="T24" i="8"/>
  <c r="B24" i="8"/>
  <c r="V24" i="8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5" i="10"/>
  <c r="F23" i="10"/>
  <c r="E23" i="10"/>
  <c r="D23" i="10"/>
  <c r="C23" i="10"/>
  <c r="G23" i="10" l="1"/>
  <c r="H23" i="10" s="1"/>
  <c r="U24" i="9"/>
  <c r="U25" i="9" s="1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4" i="7"/>
  <c r="M22" i="7"/>
  <c r="J22" i="7"/>
  <c r="G22" i="7"/>
  <c r="F22" i="7"/>
  <c r="D22" i="7"/>
  <c r="C22" i="7"/>
  <c r="E21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4" i="7"/>
  <c r="O7" i="5"/>
  <c r="P7" i="5" s="1"/>
  <c r="O8" i="5"/>
  <c r="P8" i="5" s="1"/>
  <c r="O9" i="5"/>
  <c r="P9" i="5" s="1"/>
  <c r="O10" i="5"/>
  <c r="P10" i="5" s="1"/>
  <c r="O11" i="5"/>
  <c r="P11" i="5" s="1"/>
  <c r="O12" i="5"/>
  <c r="P12" i="5" s="1"/>
  <c r="O13" i="5"/>
  <c r="P13" i="5" s="1"/>
  <c r="O14" i="5"/>
  <c r="P14" i="5" s="1"/>
  <c r="O15" i="5"/>
  <c r="P15" i="5" s="1"/>
  <c r="O16" i="5"/>
  <c r="P16" i="5" s="1"/>
  <c r="O17" i="5"/>
  <c r="P17" i="5" s="1"/>
  <c r="O18" i="5"/>
  <c r="P18" i="5" s="1"/>
  <c r="O19" i="5"/>
  <c r="P19" i="5" s="1"/>
  <c r="O20" i="5"/>
  <c r="P20" i="5" s="1"/>
  <c r="O21" i="5"/>
  <c r="P21" i="5" s="1"/>
  <c r="O22" i="5"/>
  <c r="P22" i="5" s="1"/>
  <c r="O23" i="5"/>
  <c r="P23" i="5" s="1"/>
  <c r="O6" i="5"/>
  <c r="P6" i="5" s="1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6" i="5"/>
  <c r="M24" i="5"/>
  <c r="L24" i="5"/>
  <c r="N24" i="5" l="1"/>
  <c r="N22" i="7"/>
  <c r="H22" i="7"/>
  <c r="O24" i="5"/>
  <c r="P24" i="5" s="1"/>
  <c r="K22" i="7"/>
  <c r="E22" i="7"/>
  <c r="J24" i="5"/>
  <c r="I24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6" i="5"/>
  <c r="G24" i="5"/>
  <c r="F24" i="5"/>
  <c r="D24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6" i="5"/>
  <c r="J23" i="1" l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E24" i="1"/>
  <c r="D24" i="1"/>
  <c r="J24" i="1" s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G27" i="6"/>
  <c r="F27" i="6"/>
  <c r="Q24" i="2"/>
  <c r="S24" i="2"/>
  <c r="T24" i="2"/>
  <c r="U24" i="2"/>
  <c r="R24" i="2"/>
  <c r="L24" i="2"/>
  <c r="N24" i="2"/>
  <c r="O24" i="2"/>
  <c r="P24" i="2"/>
  <c r="M24" i="2"/>
  <c r="G24" i="2"/>
  <c r="I24" i="2"/>
  <c r="J24" i="2"/>
  <c r="K24" i="2"/>
  <c r="H24" i="2"/>
  <c r="D24" i="2"/>
  <c r="E24" i="2"/>
  <c r="F24" i="2"/>
  <c r="C24" i="2"/>
  <c r="H27" i="6" l="1"/>
  <c r="F24" i="1"/>
  <c r="H24" i="1"/>
  <c r="H12" i="6"/>
  <c r="H10" i="6"/>
  <c r="H18" i="6"/>
  <c r="H22" i="6"/>
  <c r="H26" i="6"/>
  <c r="H14" i="6"/>
  <c r="H15" i="6"/>
  <c r="H9" i="6"/>
  <c r="H13" i="6"/>
  <c r="H17" i="6"/>
  <c r="H21" i="6"/>
  <c r="H25" i="6"/>
  <c r="H16" i="6"/>
  <c r="H20" i="6"/>
  <c r="H24" i="6"/>
  <c r="H11" i="6"/>
  <c r="H19" i="6"/>
  <c r="K24" i="5"/>
  <c r="H24" i="5"/>
  <c r="C24" i="5"/>
  <c r="E24" i="5" s="1"/>
  <c r="H23" i="6" l="1"/>
</calcChain>
</file>

<file path=xl/sharedStrings.xml><?xml version="1.0" encoding="utf-8"?>
<sst xmlns="http://schemas.openxmlformats.org/spreadsheetml/2006/main" count="779" uniqueCount="246">
  <si>
    <t>รหัสสถาน
บริการ</t>
  </si>
  <si>
    <t>จำนวนราย</t>
  </si>
  <si>
    <t>จำนวนผู้ป่วยใน</t>
  </si>
  <si>
    <t>ที่</t>
  </si>
  <si>
    <t>รพ.</t>
  </si>
  <si>
    <t>ทั้งหมด</t>
  </si>
  <si>
    <t>AdjRw &lt;0.5</t>
  </si>
  <si>
    <t>ราย</t>
  </si>
  <si>
    <t>ร้อยละ</t>
  </si>
  <si>
    <t>สกลนคร</t>
  </si>
  <si>
    <t>กุสุมาลย์</t>
  </si>
  <si>
    <t>กุดบาก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</si>
  <si>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</si>
  <si>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</si>
  <si>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</si>
  <si>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</si>
  <si>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</si>
  <si>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</si>
  <si>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</si>
  <si>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</si>
  <si>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</si>
  <si>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</si>
  <si>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</si>
  <si>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พระอาจารย์แบนฯ</t>
  </si>
  <si>
    <t>รวมทั้งจังหวัด</t>
  </si>
  <si>
    <t>โรงพยาบาล</t>
  </si>
  <si>
    <t>OPD (จำนวนครั้ง)</t>
  </si>
  <si>
    <t>IPD</t>
  </si>
  <si>
    <t xml:space="preserve">IP Admit </t>
  </si>
  <si>
    <t>จำนวนวันนอน</t>
  </si>
  <si>
    <t>CMI</t>
  </si>
  <si>
    <t xml:space="preserve"> รวม</t>
  </si>
  <si>
    <t>สิทธิ UC</t>
  </si>
  <si>
    <t>สิทธิ SSS</t>
  </si>
  <si>
    <t>สิทธิ CSMBS</t>
  </si>
  <si>
    <t>สิทธิ อื่นๆ</t>
  </si>
  <si>
    <t>รวม</t>
  </si>
  <si>
    <t>พระอาจารย์ฝั้นฯ</t>
  </si>
  <si>
    <t>ข้อมูลผู้ป่วยใน (จำหน่ายในเดือน)</t>
  </si>
  <si>
    <t xml:space="preserve">ทั้งหมด </t>
  </si>
  <si>
    <t xml:space="preserve">ข้อมูลไม่รวม DRG ungoup </t>
  </si>
  <si>
    <t>จำนวนข้อมูลแยกตามกลุ่ม ERROR</t>
  </si>
  <si>
    <t>(ราย)</t>
  </si>
  <si>
    <t>sum Adj RW</t>
  </si>
  <si>
    <t>Adj RWเฉลี่ย</t>
  </si>
  <si>
    <t>sum  RW</t>
  </si>
  <si>
    <t xml:space="preserve"> RWเฉลี่ย</t>
  </si>
  <si>
    <t>ERROR</t>
  </si>
  <si>
    <t>ผู้ป่วยใน (ราย)</t>
  </si>
  <si>
    <t>[1]</t>
  </si>
  <si>
    <t>[2]</t>
  </si>
  <si>
    <t>[3]=[2]/[1]</t>
  </si>
  <si>
    <t>[4]</t>
  </si>
  <si>
    <t>[5]</t>
  </si>
  <si>
    <t>[6]=[5]/[4]</t>
  </si>
  <si>
    <t>[7]</t>
  </si>
  <si>
    <t>[8]</t>
  </si>
  <si>
    <t>[9]=[8]/[7]</t>
  </si>
  <si>
    <t>[10]</t>
  </si>
  <si>
    <t>[11]</t>
  </si>
  <si>
    <t>รพร.สว่างแดนดิน</t>
  </si>
  <si>
    <t>ผลต่าง AdjRw</t>
  </si>
  <si>
    <t>ร้อยละ AdjRw</t>
  </si>
  <si>
    <t>[12]=[11]/[10]</t>
  </si>
  <si>
    <t>[13]=[11]-[8]</t>
  </si>
  <si>
    <t>[14]= [13]/[8]*100</t>
  </si>
  <si>
    <t>จำนวน</t>
  </si>
  <si>
    <t xml:space="preserve"> (ราย)</t>
  </si>
  <si>
    <t>รพศ.สกลนคร</t>
  </si>
  <si>
    <t>1.No PDX   2.invaild PDX  3.Unacceptable PDX  4.PDX not vaild for AGE    5.PDX not vaild for SEX   6.Ungroupable due to AGE error</t>
  </si>
  <si>
    <t>7.Ungroupable due to SEX error  8.Ungroupable due to DISCHT error   9.Ungroupable due to CALLOS  error  10.Ungroupable due to ADMWT  error</t>
  </si>
  <si>
    <t>เกณฑ์</t>
  </si>
  <si>
    <t>ระดับ</t>
  </si>
  <si>
    <t>ขีดความ</t>
  </si>
  <si>
    <t>สามารถ</t>
  </si>
  <si>
    <t>เตียง</t>
  </si>
  <si>
    <t>A</t>
  </si>
  <si>
    <t>F2</t>
  </si>
  <si>
    <t>F1</t>
  </si>
  <si>
    <t>F3</t>
  </si>
  <si>
    <t>M1</t>
  </si>
  <si>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 ไม่รวม AdjRw=0</t>
    </r>
  </si>
  <si>
    <t xml:space="preserve"> มากกว่า</t>
  </si>
  <si>
    <t xml:space="preserve">     </t>
  </si>
  <si>
    <t>จริง</t>
  </si>
  <si>
    <t>ปี 65/64</t>
  </si>
  <si>
    <t>เพิ่ม/ลด ปี 65/64</t>
  </si>
  <si>
    <t>ความต่าง</t>
  </si>
  <si>
    <t>เว็บHDC(ครั้ง)</t>
  </si>
  <si>
    <t>เว็บhfo(ครั้ง)</t>
  </si>
  <si>
    <t>AdjRW (DRG V5.1.03)</t>
  </si>
  <si>
    <t>ข้อมูลไม่รวม DRG V5.1.03 ungoup</t>
  </si>
  <si>
    <t>1.No PDX</t>
  </si>
  <si>
    <t>2.invaild PDX</t>
  </si>
  <si>
    <t>3.Unacceptable PDX</t>
  </si>
  <si>
    <t>4.PDX not vaild for AGE</t>
  </si>
  <si>
    <t>5.PDX not vaild for SEX</t>
  </si>
  <si>
    <t xml:space="preserve">จำนวน </t>
  </si>
  <si>
    <t>ร้อยละความต่าง OP</t>
  </si>
  <si>
    <t xml:space="preserve"> [1]</t>
  </si>
  <si>
    <t xml:space="preserve"> [2]</t>
  </si>
  <si>
    <t>[3]=[2]-[1]</t>
  </si>
  <si>
    <t>[4]= [3]/[1]*100</t>
  </si>
  <si>
    <t>ผลต่าง OP (ครั้ง)</t>
  </si>
  <si>
    <t>รหัส</t>
  </si>
  <si>
    <t>สถาน</t>
  </si>
  <si>
    <t>บริการ</t>
  </si>
  <si>
    <t xml:space="preserve"> DRG ungoup</t>
  </si>
  <si>
    <t>ทีมา</t>
  </si>
  <si>
    <t xml:space="preserve">  http://it-phdb.moph.go.th/reportdata-beta/#/bed-report</t>
  </si>
  <si>
    <t>ประมวลผลผ่านโปรแกรม DRGs Index v5.1.03</t>
  </si>
  <si>
    <t>สว่างแดนดิน</t>
  </si>
  <si>
    <t>AdjRW</t>
  </si>
  <si>
    <t xml:space="preserve"> </t>
  </si>
  <si>
    <t xml:space="preserve">หมายเหตุ </t>
  </si>
  <si>
    <t xml:space="preserve"> -IPD จาก 12 แฟ้ม ประมวลผลผ่านโปรแกรม DRG V6.3.5</t>
  </si>
  <si>
    <r>
      <t xml:space="preserve">สรุป  : </t>
    </r>
    <r>
      <rPr>
        <sz val="14"/>
        <rFont val="TH SarabunPSK"/>
        <family val="2"/>
      </rPr>
      <t xml:space="preserve"> จากข้อมูลการให้บริการผู้ป่วยในผ่านโปรแกรม  12  แฟ้มเดือน  ตุลาคม 2564 - มิถุนายน 2565   พบว่า โรงพยาบาลที่จัดทำข้อมูลได้สมบูรณ์ จำนวน 12 แห่ง  คิดเป็นร้อยละ 66.7</t>
    </r>
  </si>
  <si>
    <t xml:space="preserve">           สรุปผู้ป่วยในแยกกลุ่มตามค่า AdjRw จากข้อมูล 12 แฟ้ม ผ่านโปรแกรม DRGs Index V5.1.03</t>
  </si>
  <si>
    <t xml:space="preserve">       ข้อมูลจำนวนผู้ป่วยใน  12  แฟ้ม (ทุกประเภทสิทธิ)   ผ่านโปรแกรม DRGs Index  V5.1.03</t>
  </si>
  <si>
    <t xml:space="preserve"> ปีงบประมาณ 2563 (ต.ค.62 - มิ.ย.63)</t>
  </si>
  <si>
    <t>OP (ครั้ง) ปีงบฯ 65 (ต.ค.64-มิ.ย.65)</t>
  </si>
  <si>
    <t>OP ปีงบฯ 2565 (ต.ค.64-มิ.ย.65)</t>
  </si>
  <si>
    <t xml:space="preserve">  </t>
  </si>
  <si>
    <r>
      <t xml:space="preserve">แหล่งข้อมูล  </t>
    </r>
    <r>
      <rPr>
        <sz val="14"/>
        <rFont val="TH SarabunPSK"/>
        <family val="2"/>
      </rPr>
      <t xml:space="preserve"> :  12  แฟ้มไฟล์หน่วยบริการ   ณ    วันที่ 16 ก.ค.65 / ผู้ป่วยใน ไม่รวมข้อมูลกลุ่ม error</t>
    </r>
  </si>
  <si>
    <t>ระดับโรงพยาบาล</t>
  </si>
  <si>
    <t xml:space="preserve">ข้อมูลบุคลากร </t>
  </si>
  <si>
    <t>สิทธิอื่นๆ</t>
  </si>
  <si>
    <t>ระดับทุรกันดาร</t>
  </si>
  <si>
    <t>ข้าราชการ</t>
  </si>
  <si>
    <t>ลูกจ้างชั่วคราว</t>
  </si>
  <si>
    <t>แพทย์</t>
  </si>
  <si>
    <t>ทันตแพทย์</t>
  </si>
  <si>
    <t>เภสัชกร</t>
  </si>
  <si>
    <t>พยาบาล</t>
  </si>
  <si>
    <t>ปกติ</t>
  </si>
  <si>
    <t>r3</t>
  </si>
  <si>
    <t>r2</t>
  </si>
  <si>
    <t xml:space="preserve"> พื้นที่ยากลำบากในการบริหารทรัพยากร ระดับ ก </t>
  </si>
  <si>
    <t>r2e</t>
  </si>
  <si>
    <t>(รวมตำแหน่งวิชาชีพ)</t>
  </si>
  <si>
    <t>ข้อมูลทั่วไป ไตรมาส 3  ส่งกลุ่มงานการเงินการคลัง  สำนักงานเขตบริการสุขภาพที่ 8</t>
  </si>
  <si>
    <t>ข้อมูลบริการ ไตรมาส 3  ส่งกลุ่มงานการเงินการคลัง  สำนักงานเขตบริการสุขภาพที่ 8</t>
  </si>
  <si>
    <t>สรุปข้อมูลบริการ  จาก 12  แฟ้ม  ประจำเดือน (ตุลาคม 2565-มิถุนายน 2566)    ปีงบประมาณ  2566   ( ข้อมูล ณ 14 ก.ค. 66)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</si>
  <si>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 OPD จาก ข้อมูลประกอบงบ hfo.moph.in.th ,  IPD จาก 12 แฟ้ม รพ. ภายใน 15 วันของเดือนต่อมา </t>
    </r>
  </si>
  <si>
    <t>สรุปข้อมูลจำนวนผู้ป่วยใน  12  แฟ้ม  ผ่านโปรแกรม DRGs Index  V5.1.03  ไตรมาสที่ 3  ปีงบประมาณ  2566 (ตุลาคม 2565 -  มิถุนายน 2566)</t>
  </si>
  <si>
    <r>
      <t xml:space="preserve">แหล่งข้อมูล  </t>
    </r>
    <r>
      <rPr>
        <sz val="14"/>
        <rFont val="TH SarabunPSK"/>
        <family val="2"/>
      </rPr>
      <t xml:space="preserve"> :  12  แฟ้มไฟล์หน่วยบริการ   ณ    วันที่  14 ก.ค. 66</t>
    </r>
  </si>
  <si>
    <t xml:space="preserve"> - ข้อมูลจำนวนเตียงจาก กองบริหารการสาธารณสุข ณ 28 กุมภาพันธ์ 2566</t>
  </si>
  <si>
    <t xml:space="preserve">     ไตรมาสที่ 3  ปีงบประมาณ  2566  (ตุลาคม  2565 -  มิถุนายน  2566)</t>
  </si>
  <si>
    <t>จากข้อมูลพบว่า     ผลงานการให้บริการผู้ป่วยใน   ปีงบประมาณ  2566 (ตุลาคม 2565 - มิถุนายน 2566)</t>
  </si>
  <si>
    <t>โรงพยาบาลที่มีค่า CMI  ผ่านตามเกณฑ์ที่ส่วนกลางกำหนด  มีจำนวน   14   แห่ง  คิดเป็นร้อยละ</t>
  </si>
  <si>
    <t>AdjRw =&gt; 4.0</t>
  </si>
  <si>
    <t>AdjRw &gt;= 0.5 ถึง &lt;4.0</t>
  </si>
  <si>
    <r>
      <t xml:space="preserve">แหล่งข้อมูล  </t>
    </r>
    <r>
      <rPr>
        <sz val="16"/>
        <rFont val="TH SarabunPSK"/>
        <family val="2"/>
      </rPr>
      <t xml:space="preserve"> :  12  แฟ้มไฟล์จากหน่วยบริการ   ณ วันที่  14  ก.ค. 66</t>
    </r>
  </si>
  <si>
    <t>จากข้อมูลการให้บริการผู้ป่วยในประจำเดือนตุลาคม 2565 - มิถุนายน 2566  พบว่าภาพรวมจังหวัดมีการให้บริการ</t>
  </si>
  <si>
    <t>ไตรมาสที่ 3  (ตุลาคม 2565 - มิถุนายน 2566 )   ปีงบประมาณ  2566</t>
  </si>
  <si>
    <t xml:space="preserve">            เปรียบเทียบข้อมูลจำนวนผู้ป่วยใน  12  แฟ้ม (ทุกประเภทสิทธิ)   ผ่านโปรแกรม DRGs Index  v5.1.03  ไตรมาสที่ 3 งบประมาณ  2563 - 2566</t>
  </si>
  <si>
    <t xml:space="preserve"> ปีงบประมาณ 2564 (ต.ค.63 - มิ.ย.64)</t>
  </si>
  <si>
    <t xml:space="preserve"> ปีงบประมาณ 2565 (ต.ค.64 - มิ.ย.65)  </t>
  </si>
  <si>
    <t xml:space="preserve"> ปีงบประมาณ 2566 (ต.ค.65 - มิ.ย.66)</t>
  </si>
  <si>
    <t>AdjRW (DRG v6.3.5)</t>
  </si>
  <si>
    <t>สรุปข้อมูลบริการ  จาก 12  แฟ้ม วิเคราะห์โดยใช้โปรแกรม DRG v6.3.5  (ตุลาคม 2565-มิถุนายน 2566)    ปีงบประมาณ  2566</t>
  </si>
  <si>
    <t>[10]=[8]-[5]</t>
  </si>
  <si>
    <t>[11]= [8]/[5]*100</t>
  </si>
  <si>
    <t xml:space="preserve">            เปรียบเทียบข้อมูลจำนวนผู้ป่วยใน  12  แฟ้ม (ทุกประเภทสิทธิ)   ผ่านโปรแกรม DRGs Index  v6.3  ไตรมาสที่ 3 งบประมาณ  2564 - 2566</t>
  </si>
  <si>
    <t>สรุปข้อมูลจำนวนผู้ป่วยใน  12  แฟ้ม  ผ่านโปรแกรม DRGs Index  V6.3.5   ไตรมาสที่ 3 ปีงบประมาณ  2566</t>
  </si>
  <si>
    <t>พบว่า ภาพรวมจังหวัดมี มี error จำนวน 2,342 ราย คิดเป็นร้อยละ  2.08  ของจำนวนผู้ป่วยในทั้งหมด</t>
  </si>
  <si>
    <t>สำหรับโรงพยาบาลที่ไม่มี error จำนวน 13 แห่ง คิดเป็นร้อยละ  72.2 ของโรงพยาบาลทั้งหมด</t>
  </si>
  <si>
    <t xml:space="preserve">                เปรียบเทียบข้อมูลจำนวนผู้ป่วยนอก (ทุกประเภทสิทธิ)  ไตรมาสที่ 3  ปีงบประมาณ  2563 - 2566</t>
  </si>
  <si>
    <t>OP (ครั้ง)  ปีงบฯ 63 (ต.ค.62 -มิ.ย.63)</t>
  </si>
  <si>
    <t>OP (ครั้ง) ปีงบฯ 64 (ต.ค.63 -มิ.ย.64)</t>
  </si>
  <si>
    <t>OP (ครั้ง) ปีงบฯ 66 (ต.ค.65-มิ.ย.66)</t>
  </si>
  <si>
    <t>ปี 66/65</t>
  </si>
  <si>
    <t>เพิ่ม/ลด ปี 66/65</t>
  </si>
  <si>
    <t>เปรียบเทียบข้อมูลจำนวนครั้งของผู้ป่วยนอก (ทุกประเภทสิทธิ) จากเว็บ HDC และ hfo ไตรมาสที่ 3   ปีงบประมาณ  2563 - 2566</t>
  </si>
  <si>
    <t>OP ปีงบฯ 2563 (ต.ค.62-มิ.ย.63)</t>
  </si>
  <si>
    <t>OP ปีงบฯ 2564 (ต.ค.63 -มิ.ย.64)</t>
  </si>
  <si>
    <t>OP ปีงบฯ 2566 (ต.ค.65-มิ.ย.66)</t>
  </si>
  <si>
    <t>ข้อมูล ณ 30 มิถุนายน 2566</t>
  </si>
  <si>
    <t xml:space="preserve">ประชากรทั้งหมด </t>
  </si>
  <si>
    <t xml:space="preserve">จำนวนประชากรแยกตามสิทธิ (คน) </t>
  </si>
  <si>
    <t>จำนวนเตียง/ห้องพิเศษ</t>
  </si>
  <si>
    <t>สิทธิ
ประกันสังคม</t>
  </si>
  <si>
    <t>สิทธิข้าราชการ</t>
  </si>
  <si>
    <t>จำนวนเตียง</t>
  </si>
  <si>
    <t>จำนวนเตียงใช้จริง</t>
  </si>
  <si>
    <t>ห้องพิเศษ</t>
  </si>
  <si>
    <t>Service Plan</t>
  </si>
  <si>
    <t>ระดับ HA</t>
  </si>
  <si>
    <t>ระดับ รพ.วิกฤต ไตรมาส 3/66</t>
  </si>
  <si>
    <t>ลูกจ้างประจำ</t>
  </si>
  <si>
    <t>พนักงานราชการ</t>
  </si>
  <si>
    <t>พกส.</t>
  </si>
  <si>
    <t>ข้าราชการอื่น</t>
  </si>
  <si>
    <t>แพทย์ GP</t>
  </si>
  <si>
    <t>แพทย์เฉพาะทาง</t>
  </si>
  <si>
    <t xml:space="preserve">A </t>
  </si>
  <si>
    <t>r4</t>
  </si>
  <si>
    <t>ปกติ3</t>
  </si>
  <si>
    <t>M2</t>
  </si>
  <si>
    <t>พื้นที่เฉพาะ ระดับ1</t>
  </si>
  <si>
    <t>พระอาจารย์มั่นฯ</t>
  </si>
  <si>
    <t>ปกติ2</t>
  </si>
  <si>
    <t>ยุพราช
สว่างแดนดิน</t>
  </si>
  <si>
    <t>S</t>
  </si>
  <si>
    <t>r5</t>
  </si>
  <si>
    <t>หมายเหตุ</t>
  </si>
  <si>
    <t>ข้อมูล HA ณ 31 พ.ค.66 , e=อยู่ระหว่างต่ออายุ</t>
  </si>
  <si>
    <t xml:space="preserve">     1. ส่วนที่ระบายสี ไม่ต้องกรอกข้อมูล</t>
  </si>
  <si>
    <t xml:space="preserve">     2. ห้ามปรับแก้ตาราง</t>
  </si>
  <si>
    <t>(http://it-phdb.moph.go.th/) โดยได้ผ่านการตรวจสอบข้อมูลจากเขตสุขภาพ ณ 1 มิถุนายน 2566</t>
  </si>
  <si>
    <t>ปีงบ
ประมาณ</t>
  </si>
  <si>
    <t>OP Visit รวม</t>
  </si>
  <si>
    <t>OP Visit UC</t>
  </si>
  <si>
    <t>OP Visit SSS</t>
  </si>
  <si>
    <t>OP Visit CSMBS</t>
  </si>
  <si>
    <t>OP Visit อื่นๆ</t>
  </si>
  <si>
    <t>สิทธิCSMBS</t>
  </si>
  <si>
    <t>สิทธิSSS</t>
  </si>
  <si>
    <t xml:space="preserve">     2. ห้ามปรับแก้ตาราง  ห้ามแก้ไขสูตร</t>
  </si>
  <si>
    <t xml:space="preserve">     3.ข้อมูลผู้ป่วยใน  ให้ใช้ข้อมูล  12  แฟ้มและใช้โปรแกรม  DRGs Index</t>
  </si>
  <si>
    <t xml:space="preserve">     3.ข้อมูลผู้ป่วยใน  ให้ใช้ข้อมูล  12  แฟ้มและใช้โปรแกรม  </t>
  </si>
  <si>
    <r>
      <t xml:space="preserve">ข้อมูลทั่วไป  </t>
    </r>
    <r>
      <rPr>
        <b/>
        <sz val="16"/>
        <color indexed="8"/>
        <rFont val="TH SarabunPSK"/>
        <family val="2"/>
        <charset val="222"/>
      </rPr>
      <t xml:space="preserve">(1 </t>
    </r>
    <r>
      <rPr>
        <b/>
        <sz val="16"/>
        <color indexed="8"/>
        <rFont val="TH SarabunPSK"/>
        <family val="2"/>
      </rPr>
      <t xml:space="preserve">ตุลาคม </t>
    </r>
    <r>
      <rPr>
        <b/>
        <sz val="16"/>
        <color indexed="8"/>
        <rFont val="TH SarabunPSK"/>
        <family val="2"/>
        <charset val="222"/>
      </rPr>
      <t xml:space="preserve">2565 - 30 </t>
    </r>
    <r>
      <rPr>
        <b/>
        <sz val="16"/>
        <color indexed="8"/>
        <rFont val="TH SarabunPSK"/>
        <family val="2"/>
      </rPr>
      <t xml:space="preserve">มิถุนายน </t>
    </r>
    <r>
      <rPr>
        <b/>
        <sz val="16"/>
        <color indexed="8"/>
        <rFont val="TH SarabunPSK"/>
        <family val="2"/>
        <charset val="222"/>
      </rPr>
      <t>2566)</t>
    </r>
  </si>
  <si>
    <r>
      <rPr>
        <b/>
        <sz val="16"/>
        <color indexed="8"/>
        <rFont val="TH SarabunPSK"/>
        <family val="2"/>
      </rPr>
      <t xml:space="preserve">ข้อมูลบริการ </t>
    </r>
    <r>
      <rPr>
        <b/>
        <sz val="16"/>
        <color indexed="8"/>
        <rFont val="TH SarabunPSK"/>
        <family val="2"/>
        <charset val="222"/>
      </rPr>
      <t xml:space="preserve">(1 </t>
    </r>
    <r>
      <rPr>
        <b/>
        <sz val="16"/>
        <color indexed="8"/>
        <rFont val="TH SarabunPSK"/>
        <family val="2"/>
      </rPr>
      <t xml:space="preserve">ตุลาคม </t>
    </r>
    <r>
      <rPr>
        <b/>
        <sz val="16"/>
        <color indexed="8"/>
        <rFont val="TH SarabunPSK"/>
        <family val="2"/>
        <charset val="222"/>
      </rPr>
      <t xml:space="preserve">2565 - 30 </t>
    </r>
    <r>
      <rPr>
        <b/>
        <sz val="16"/>
        <color indexed="8"/>
        <rFont val="TH SarabunPSK"/>
        <family val="2"/>
      </rPr>
      <t xml:space="preserve">มิถุนายน </t>
    </r>
    <r>
      <rPr>
        <b/>
        <sz val="16"/>
        <color indexed="8"/>
        <rFont val="TH SarabunPSK"/>
        <family val="2"/>
        <charset val="222"/>
      </rPr>
      <t>2566)</t>
    </r>
  </si>
  <si>
    <t>ระดับวิกฤต ข้อมูล ณ 30 มิถุนายน 2566</t>
  </si>
  <si>
    <r>
      <t xml:space="preserve">แหล่งข้อมูล  </t>
    </r>
    <r>
      <rPr>
        <sz val="14"/>
        <rFont val="TH SarabunPSK"/>
        <family val="2"/>
      </rPr>
      <t xml:space="preserve"> :  https://snk.hdc.moph.go.th/hdc/reports (HDC)  และ http://hfo.moph.go.th</t>
    </r>
  </si>
  <si>
    <r>
      <t xml:space="preserve">แหล่งข้อมูล  </t>
    </r>
    <r>
      <rPr>
        <sz val="14"/>
        <rFont val="TH SarabunPSK"/>
        <family val="2"/>
      </rPr>
      <t xml:space="preserve"> : http://hfo.moph.go.th/ (hfoแต่ละปี) ช่วงเวลาเดียวกัน</t>
    </r>
  </si>
  <si>
    <t>ผู้ป่วยในที่มีค่า AdjRw &lt; 0.5   ไม่เกินร้อยละ 60  จำนวน  15  แห่ง คิดเป็นร้อยละ 83.33</t>
  </si>
  <si>
    <t xml:space="preserve">       ข้อมูลจำนวนผู้ป่วยใน  12  แฟ้ม (ทุกประเภทสิทธิ)   ผ่านโปรแกรม DRGs Index  V6.3.5</t>
  </si>
  <si>
    <t>AdjRw &gt;=0.5 ถึง &lt;=4.0</t>
  </si>
  <si>
    <t>AdjRw &gt;4.0</t>
  </si>
  <si>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 </t>
    </r>
  </si>
  <si>
    <t>ประมวลผลผ่านโปรแกรม DRGs Index V6.3.5</t>
  </si>
  <si>
    <t>ข้อมูลไม่รวม DRG V6.3.5 ungroup</t>
  </si>
  <si>
    <t>จากข้อมูลพบว่า   ผลงานการให้บริการผู้ป่วยใน   ปีงบประมาณ  2566 (ตุลาคม 2565 - มิถุนายน 2566)</t>
  </si>
  <si>
    <r>
      <t xml:space="preserve">แหล่งข้อมูล  </t>
    </r>
    <r>
      <rPr>
        <sz val="14"/>
        <rFont val="TH SarabunPSK"/>
        <family val="2"/>
      </rPr>
      <t xml:space="preserve"> :  12  แฟ้มไฟล์จากหน่วยบริการ   ณ วันที่  14 ก.ค. 66</t>
    </r>
  </si>
  <si>
    <t xml:space="preserve">ข้อมูลไม่รวม DRG ungroup </t>
  </si>
  <si>
    <t>ข้อมูลDRG ungroup</t>
  </si>
  <si>
    <t xml:space="preserve">           สรุปผู้ป่วยในแยกกลุ่มตามค่า AdjRw จากข้อมูล 12 แฟ้ม ผ่านโปรแกรม DRGs Index V6.3.5</t>
  </si>
  <si>
    <r>
      <t>แหล่งข้อมูล</t>
    </r>
    <r>
      <rPr>
        <sz val="14"/>
        <rFont val="TH SarabunPSK"/>
        <family val="2"/>
      </rPr>
      <t xml:space="preserve"> :  12  แฟ้มไฟล์หน่วยบริการ   ณ วันที่ 16 ก.ค.66 / ผู้ป่วยใน ไม่รวมข้อมูลกลุ่ม error</t>
    </r>
  </si>
  <si>
    <t>6.Ungroupable due to AGE</t>
  </si>
  <si>
    <t>7.Ungroupable due to SEX</t>
  </si>
  <si>
    <t>8.Ungroupable due to DISCHT</t>
  </si>
  <si>
    <t xml:space="preserve">9.Ungroupable due to CALLOS </t>
  </si>
  <si>
    <t xml:space="preserve">10.Ungroupable due to ADMWT </t>
  </si>
  <si>
    <r>
      <t xml:space="preserve">สรุป  : </t>
    </r>
    <r>
      <rPr>
        <sz val="14"/>
        <rFont val="TH SarabunPSK"/>
        <family val="2"/>
      </rPr>
      <t xml:space="preserve"> จากข้อมูลการให้บริการผู้ป่วยในวิเคราห์ผ่านโปรแกรม DRG V6.3.5 เดือน  ตุลาคม 65 - มิถุนายน 66  </t>
    </r>
  </si>
  <si>
    <t xml:space="preserve"> -OPD จาก hdc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</si>
</sst>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87" formatCode="_(* #,##0_);_(* \(#,##0\);_(* &quot;-&quot;_);_(@_)"/>
    <numFmt numFmtId="188" formatCode="_(* #,##0.00_);_(* \(#,##0.00\);_(* &quot;-&quot;??_);_(@_)"/>
    <numFmt numFmtId="189" formatCode="_-* #,##0_-;\-* #,##0_-;_-* &quot;-&quot;??_-;_-@_-"/>
    <numFmt numFmtId="190" formatCode="_-* #,##0.0000_-;\-* #,##0.0000_-;_-* &quot;-&quot;??_-;_-@_-"/>
    <numFmt numFmtId="191" formatCode="#,##0.0000"/>
    <numFmt numFmtId="192" formatCode="_(* #,##0_);_(* \(#,##0\);_(* &quot;-&quot;??_);_(@_)"/>
    <numFmt numFmtId="193" formatCode="_(* #,##0.0000_);_(* \(#,##0.0000\);_(* &quot;-&quot;??_);_(@_)"/>
    <numFmt numFmtId="194" formatCode="_-* #,##0.00_-;\-* #,##0.00_-;_-* \-??_-;_-@_-"/>
    <numFmt numFmtId="195" formatCode="_(* #,##0.00_);_(* \(#,##0.00\);_(* \-??_);_(@_)"/>
    <numFmt numFmtId="196" formatCode="[$-409]mmm\-yy"/>
    <numFmt numFmtId="197" formatCode="0.0"/>
  </numFmts>
  <fonts count="62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5"/>
      <name val="TH SarabunPSK"/>
      <family val="2"/>
    </font>
    <font>
      <b/>
      <sz val="12"/>
      <name val="TH SarabunPSK"/>
      <family val="2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indexed="8"/>
      <name val="Tahoma"/>
      <family val="2"/>
      <charset val="222"/>
    </font>
    <font>
      <b/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65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6"/>
      <color indexed="8"/>
      <name val="TH SarabunPSK"/>
      <family val="2"/>
    </font>
    <font>
      <sz val="10"/>
      <name val="Arial"/>
      <family val="2"/>
    </font>
    <font>
      <sz val="16"/>
      <color rgb="FF000000"/>
      <name val="TH SarabunPSK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0"/>
      <name val="Arial"/>
      <family val="2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6"/>
      <color indexed="8"/>
      <name val="TH SarabunPSK"/>
      <family val="2"/>
      <charset val="222"/>
    </font>
    <font>
      <b/>
      <sz val="18"/>
      <color indexed="10"/>
      <name val="TH SarabunPSK"/>
      <family val="2"/>
      <charset val="222"/>
    </font>
    <font>
      <b/>
      <sz val="18"/>
      <color indexed="8"/>
      <name val="TH SarabunPSK"/>
      <family val="2"/>
      <charset val="22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  <charset val="222"/>
    </font>
    <font>
      <b/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5"/>
      <color indexed="8"/>
      <name val="TH SarabunPSK"/>
      <family val="2"/>
      <charset val="222"/>
    </font>
    <font>
      <sz val="14"/>
      <color theme="0"/>
      <name val="TH SarabunPSK"/>
      <family val="2"/>
    </font>
  </fonts>
  <fills count="9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84">
    <xf numFmtId="0" fontId="0" fillId="0" borderId="0"/>
    <xf numFmtId="188" fontId="1" fillId="0" borderId="0" applyFont="0" applyFill="0" applyBorder="0" applyAlignment="0" applyProtection="0"/>
    <xf numFmtId="0" fontId="12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4" fillId="0" borderId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5" applyNumberFormat="0" applyFill="0" applyAlignment="0" applyProtection="0"/>
    <xf numFmtId="0" fontId="18" fillId="0" borderId="36" applyNumberFormat="0" applyFill="0" applyAlignment="0" applyProtection="0"/>
    <xf numFmtId="0" fontId="19" fillId="0" borderId="37" applyNumberFormat="0" applyFill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23" borderId="0" applyNumberFormat="0" applyBorder="0" applyAlignment="0" applyProtection="0"/>
    <xf numFmtId="0" fontId="22" fillId="24" borderId="0" applyNumberFormat="0" applyBorder="0" applyAlignment="0" applyProtection="0"/>
    <xf numFmtId="0" fontId="23" fillId="25" borderId="38" applyNumberFormat="0" applyAlignment="0" applyProtection="0"/>
    <xf numFmtId="0" fontId="24" fillId="26" borderId="39" applyNumberFormat="0" applyAlignment="0" applyProtection="0"/>
    <xf numFmtId="0" fontId="25" fillId="26" borderId="38" applyNumberFormat="0" applyAlignment="0" applyProtection="0"/>
    <xf numFmtId="0" fontId="26" fillId="0" borderId="40" applyNumberFormat="0" applyFill="0" applyAlignment="0" applyProtection="0"/>
    <xf numFmtId="0" fontId="27" fillId="27" borderId="41" applyNumberFormat="0" applyAlignment="0" applyProtection="0"/>
    <xf numFmtId="0" fontId="28" fillId="0" borderId="0" applyNumberFormat="0" applyFill="0" applyBorder="0" applyAlignment="0" applyProtection="0"/>
    <xf numFmtId="0" fontId="1" fillId="28" borderId="42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43" applyNumberFormat="0" applyFill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31" fillId="52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" fillId="0" borderId="0"/>
    <xf numFmtId="0" fontId="1" fillId="28" borderId="42" applyNumberFormat="0" applyFont="0" applyAlignment="0" applyProtection="0"/>
    <xf numFmtId="0" fontId="1" fillId="0" borderId="0"/>
    <xf numFmtId="188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" fillId="28" borderId="42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" fillId="0" borderId="0"/>
    <xf numFmtId="0" fontId="1" fillId="28" borderId="42" applyNumberFormat="0" applyFont="0" applyAlignment="0" applyProtection="0"/>
    <xf numFmtId="0" fontId="33" fillId="0" borderId="0"/>
    <xf numFmtId="0" fontId="14" fillId="0" borderId="0"/>
    <xf numFmtId="0" fontId="14" fillId="0" borderId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44" borderId="0" applyNumberFormat="0" applyBorder="0" applyAlignment="0" applyProtection="0"/>
    <xf numFmtId="0" fontId="31" fillId="48" borderId="0" applyNumberFormat="0" applyBorder="0" applyAlignment="0" applyProtection="0"/>
    <xf numFmtId="0" fontId="31" fillId="52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1" fillId="45" borderId="0" applyNumberFormat="0" applyBorder="0" applyAlignment="0" applyProtection="0"/>
    <xf numFmtId="0" fontId="31" fillId="49" borderId="0" applyNumberFormat="0" applyBorder="0" applyAlignment="0" applyProtection="0"/>
    <xf numFmtId="0" fontId="21" fillId="23" borderId="0" applyNumberFormat="0" applyBorder="0" applyAlignment="0" applyProtection="0"/>
    <xf numFmtId="0" fontId="25" fillId="26" borderId="38" applyNumberFormat="0" applyAlignment="0" applyProtection="0"/>
    <xf numFmtId="0" fontId="27" fillId="27" borderId="41" applyNumberFormat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17" fillId="0" borderId="35" applyNumberFormat="0" applyFill="0" applyAlignment="0" applyProtection="0"/>
    <xf numFmtId="0" fontId="18" fillId="0" borderId="36" applyNumberFormat="0" applyFill="0" applyAlignment="0" applyProtection="0"/>
    <xf numFmtId="0" fontId="19" fillId="0" borderId="37" applyNumberFormat="0" applyFill="0" applyAlignment="0" applyProtection="0"/>
    <xf numFmtId="0" fontId="19" fillId="0" borderId="0" applyNumberFormat="0" applyFill="0" applyBorder="0" applyAlignment="0" applyProtection="0"/>
    <xf numFmtId="0" fontId="23" fillId="25" borderId="38" applyNumberFormat="0" applyAlignment="0" applyProtection="0"/>
    <xf numFmtId="0" fontId="26" fillId="0" borderId="40" applyNumberFormat="0" applyFill="0" applyAlignment="0" applyProtection="0"/>
    <xf numFmtId="0" fontId="22" fillId="24" borderId="0" applyNumberFormat="0" applyBorder="0" applyAlignment="0" applyProtection="0"/>
    <xf numFmtId="0" fontId="24" fillId="26" borderId="39" applyNumberFormat="0" applyAlignment="0" applyProtection="0"/>
    <xf numFmtId="0" fontId="16" fillId="0" borderId="0" applyNumberFormat="0" applyFill="0" applyBorder="0" applyAlignment="0" applyProtection="0"/>
    <xf numFmtId="0" fontId="30" fillId="0" borderId="43" applyNumberFormat="0" applyFill="0" applyAlignment="0" applyProtection="0"/>
    <xf numFmtId="0" fontId="28" fillId="0" borderId="0" applyNumberForma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3" fillId="0" borderId="0"/>
    <xf numFmtId="0" fontId="1" fillId="0" borderId="0"/>
    <xf numFmtId="0" fontId="14" fillId="0" borderId="0"/>
    <xf numFmtId="0" fontId="35" fillId="0" borderId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6" fillId="66" borderId="0" applyNumberFormat="0" applyBorder="0" applyAlignment="0" applyProtection="0"/>
    <xf numFmtId="0" fontId="36" fillId="63" borderId="0" applyNumberFormat="0" applyBorder="0" applyAlignment="0" applyProtection="0"/>
    <xf numFmtId="0" fontId="36" fillId="64" borderId="0" applyNumberFormat="0" applyBorder="0" applyAlignment="0" applyProtection="0"/>
    <xf numFmtId="0" fontId="36" fillId="67" borderId="0" applyNumberFormat="0" applyBorder="0" applyAlignment="0" applyProtection="0"/>
    <xf numFmtId="0" fontId="36" fillId="68" borderId="0" applyNumberFormat="0" applyBorder="0" applyAlignment="0" applyProtection="0"/>
    <xf numFmtId="0" fontId="36" fillId="69" borderId="0" applyNumberFormat="0" applyBorder="0" applyAlignment="0" applyProtection="0"/>
    <xf numFmtId="0" fontId="36" fillId="70" borderId="0" applyNumberFormat="0" applyBorder="0" applyAlignment="0" applyProtection="0"/>
    <xf numFmtId="0" fontId="36" fillId="71" borderId="0" applyNumberFormat="0" applyBorder="0" applyAlignment="0" applyProtection="0"/>
    <xf numFmtId="0" fontId="36" fillId="72" borderId="0" applyNumberFormat="0" applyBorder="0" applyAlignment="0" applyProtection="0"/>
    <xf numFmtId="0" fontId="36" fillId="67" borderId="0" applyNumberFormat="0" applyBorder="0" applyAlignment="0" applyProtection="0"/>
    <xf numFmtId="0" fontId="36" fillId="68" borderId="0" applyNumberFormat="0" applyBorder="0" applyAlignment="0" applyProtection="0"/>
    <xf numFmtId="0" fontId="36" fillId="73" borderId="0" applyNumberFormat="0" applyBorder="0" applyAlignment="0" applyProtection="0"/>
    <xf numFmtId="0" fontId="37" fillId="57" borderId="0" applyNumberFormat="0" applyBorder="0" applyAlignment="0" applyProtection="0"/>
    <xf numFmtId="0" fontId="38" fillId="74" borderId="50" applyNumberFormat="0" applyAlignment="0" applyProtection="0"/>
    <xf numFmtId="0" fontId="39" fillId="75" borderId="51" applyNumberFormat="0" applyAlignment="0" applyProtection="0"/>
    <xf numFmtId="194" fontId="35" fillId="0" borderId="0" applyFill="0" applyBorder="0" applyAlignment="0" applyProtection="0"/>
    <xf numFmtId="194" fontId="35" fillId="0" borderId="0" applyFill="0" applyBorder="0" applyAlignment="0" applyProtection="0"/>
    <xf numFmtId="194" fontId="35" fillId="0" borderId="0" applyFill="0" applyBorder="0" applyAlignment="0" applyProtection="0"/>
    <xf numFmtId="194" fontId="35" fillId="0" borderId="0" applyFill="0" applyBorder="0" applyAlignment="0" applyProtection="0"/>
    <xf numFmtId="194" fontId="35" fillId="0" borderId="0" applyFill="0" applyBorder="0" applyAlignment="0" applyProtection="0"/>
    <xf numFmtId="194" fontId="35" fillId="0" borderId="0" applyFill="0" applyBorder="0" applyAlignment="0" applyProtection="0"/>
    <xf numFmtId="195" fontId="35" fillId="0" borderId="0" applyFill="0" applyBorder="0" applyAlignment="0" applyProtection="0"/>
    <xf numFmtId="194" fontId="35" fillId="0" borderId="0" applyFill="0" applyBorder="0" applyAlignment="0" applyProtection="0"/>
    <xf numFmtId="0" fontId="40" fillId="0" borderId="0" applyNumberFormat="0" applyFill="0" applyBorder="0" applyAlignment="0" applyProtection="0"/>
    <xf numFmtId="0" fontId="41" fillId="58" borderId="0" applyNumberFormat="0" applyBorder="0" applyAlignment="0" applyProtection="0"/>
    <xf numFmtId="0" fontId="42" fillId="0" borderId="52" applyNumberFormat="0" applyFill="0" applyAlignment="0" applyProtection="0"/>
    <xf numFmtId="0" fontId="43" fillId="0" borderId="53" applyNumberFormat="0" applyFill="0" applyAlignment="0" applyProtection="0"/>
    <xf numFmtId="0" fontId="44" fillId="0" borderId="54" applyNumberFormat="0" applyFill="0" applyAlignment="0" applyProtection="0"/>
    <xf numFmtId="0" fontId="44" fillId="0" borderId="0" applyNumberFormat="0" applyFill="0" applyBorder="0" applyAlignment="0" applyProtection="0"/>
    <xf numFmtId="0" fontId="45" fillId="61" borderId="50" applyNumberFormat="0" applyAlignment="0" applyProtection="0"/>
    <xf numFmtId="0" fontId="46" fillId="0" borderId="55" applyNumberFormat="0" applyFill="0" applyAlignment="0" applyProtection="0"/>
    <xf numFmtId="0" fontId="47" fillId="76" borderId="0" applyNumberFormat="0" applyBorder="0" applyAlignment="0" applyProtection="0"/>
    <xf numFmtId="0" fontId="48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77" borderId="56" applyNumberFormat="0" applyAlignment="0" applyProtection="0"/>
    <xf numFmtId="0" fontId="35" fillId="77" borderId="56" applyNumberFormat="0" applyAlignment="0" applyProtection="0"/>
    <xf numFmtId="0" fontId="35" fillId="77" borderId="56" applyNumberFormat="0" applyAlignment="0" applyProtection="0"/>
    <xf numFmtId="0" fontId="49" fillId="74" borderId="57" applyNumberFormat="0" applyAlignment="0" applyProtection="0"/>
    <xf numFmtId="0" fontId="50" fillId="0" borderId="0" applyNumberFormat="0" applyFill="0" applyBorder="0" applyAlignment="0" applyProtection="0"/>
    <xf numFmtId="0" fontId="51" fillId="0" borderId="58" applyNumberFormat="0" applyFill="0" applyAlignment="0" applyProtection="0"/>
    <xf numFmtId="0" fontId="52" fillId="0" borderId="0" applyNumberFormat="0" applyFill="0" applyBorder="0" applyAlignment="0" applyProtection="0"/>
    <xf numFmtId="194" fontId="35" fillId="0" borderId="0" applyFill="0" applyBorder="0" applyAlignment="0" applyProtection="0"/>
  </cellStyleXfs>
  <cellXfs count="704"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/>
    <xf numFmtId="0" fontId="5" fillId="0" borderId="0" xfId="0" applyFont="1" applyFill="1"/>
    <xf numFmtId="0" fontId="5" fillId="0" borderId="0" xfId="0" applyFont="1"/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 applyAlignment="1"/>
    <xf numFmtId="0" fontId="7" fillId="0" borderId="0" xfId="0" applyFont="1"/>
    <xf numFmtId="0" fontId="6" fillId="0" borderId="0" xfId="0" applyFont="1" applyBorder="1" applyAlignment="1">
      <alignment horizontal="center"/>
    </xf>
    <xf numFmtId="0" fontId="5" fillId="0" borderId="0" xfId="0" applyFont="1" applyFill="1" applyBorder="1"/>
    <xf numFmtId="0" fontId="5" fillId="0" borderId="2" xfId="0" applyFont="1" applyFill="1" applyBorder="1" applyAlignment="1">
      <alignment horizontal="left"/>
    </xf>
    <xf numFmtId="189" fontId="5" fillId="0" borderId="2" xfId="1" applyNumberFormat="1" applyFont="1" applyFill="1" applyBorder="1"/>
    <xf numFmtId="190" fontId="5" fillId="0" borderId="2" xfId="1" applyNumberFormat="1" applyFont="1" applyFill="1" applyBorder="1"/>
    <xf numFmtId="0" fontId="7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/>
    <xf numFmtId="0" fontId="3" fillId="0" borderId="5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/>
    <xf numFmtId="189" fontId="2" fillId="0" borderId="21" xfId="1" applyNumberFormat="1" applyFont="1" applyFill="1" applyBorder="1"/>
    <xf numFmtId="189" fontId="2" fillId="0" borderId="22" xfId="1" applyNumberFormat="1" applyFont="1" applyFill="1" applyBorder="1"/>
    <xf numFmtId="190" fontId="3" fillId="0" borderId="20" xfId="1" applyNumberFormat="1" applyFont="1" applyFill="1" applyBorder="1"/>
    <xf numFmtId="190" fontId="3" fillId="0" borderId="24" xfId="1" applyNumberFormat="1" applyFont="1" applyFill="1" applyBorder="1"/>
    <xf numFmtId="0" fontId="3" fillId="0" borderId="25" xfId="0" applyFont="1" applyFill="1" applyBorder="1"/>
    <xf numFmtId="189" fontId="2" fillId="0" borderId="2" xfId="1" applyNumberFormat="1" applyFont="1" applyFill="1" applyBorder="1"/>
    <xf numFmtId="190" fontId="3" fillId="0" borderId="25" xfId="1" applyNumberFormat="1" applyFont="1" applyFill="1" applyBorder="1"/>
    <xf numFmtId="43" fontId="3" fillId="0" borderId="2" xfId="1" applyNumberFormat="1" applyFont="1" applyFill="1" applyBorder="1"/>
    <xf numFmtId="190" fontId="3" fillId="0" borderId="26" xfId="1" applyNumberFormat="1" applyFont="1" applyFill="1" applyBorder="1"/>
    <xf numFmtId="189" fontId="3" fillId="0" borderId="22" xfId="1" applyNumberFormat="1" applyFont="1" applyFill="1" applyBorder="1"/>
    <xf numFmtId="0" fontId="3" fillId="0" borderId="20" xfId="0" applyFont="1" applyFill="1" applyBorder="1" applyAlignment="1">
      <alignment horizontal="center"/>
    </xf>
    <xf numFmtId="43" fontId="2" fillId="0" borderId="1" xfId="1" applyNumberFormat="1" applyFont="1" applyFill="1" applyBorder="1"/>
    <xf numFmtId="189" fontId="2" fillId="0" borderId="0" xfId="1" applyNumberFormat="1" applyFont="1" applyFill="1" applyBorder="1"/>
    <xf numFmtId="190" fontId="2" fillId="0" borderId="0" xfId="1" applyNumberFormat="1" applyFont="1" applyFill="1" applyBorder="1"/>
    <xf numFmtId="0" fontId="8" fillId="0" borderId="0" xfId="0" applyFont="1" applyFill="1"/>
    <xf numFmtId="189" fontId="9" fillId="0" borderId="0" xfId="1" applyNumberFormat="1" applyFont="1" applyFill="1" applyBorder="1"/>
    <xf numFmtId="190" fontId="9" fillId="0" borderId="0" xfId="1" applyNumberFormat="1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4" fontId="3" fillId="0" borderId="21" xfId="0" applyNumberFormat="1" applyFont="1" applyFill="1" applyBorder="1"/>
    <xf numFmtId="190" fontId="3" fillId="0" borderId="2" xfId="1" applyNumberFormat="1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27" xfId="0" applyFont="1" applyFill="1" applyBorder="1" applyAlignment="1">
      <alignment horizontal="center"/>
    </xf>
    <xf numFmtId="0" fontId="3" fillId="0" borderId="27" xfId="0" applyFont="1" applyFill="1" applyBorder="1"/>
    <xf numFmtId="190" fontId="3" fillId="0" borderId="27" xfId="1" applyNumberFormat="1" applyFont="1" applyFill="1" applyBorder="1"/>
    <xf numFmtId="0" fontId="3" fillId="0" borderId="0" xfId="0" applyFont="1" applyFill="1" applyBorder="1" applyAlignment="1">
      <alignment horizontal="center"/>
    </xf>
    <xf numFmtId="189" fontId="2" fillId="0" borderId="1" xfId="0" applyNumberFormat="1" applyFont="1" applyFill="1" applyBorder="1" applyAlignment="1">
      <alignment horizontal="center"/>
    </xf>
    <xf numFmtId="190" fontId="2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4" fontId="3" fillId="0" borderId="22" xfId="0" applyNumberFormat="1" applyFont="1" applyFill="1" applyBorder="1" applyAlignment="1">
      <alignment horizontal="center"/>
    </xf>
    <xf numFmtId="0" fontId="3" fillId="0" borderId="28" xfId="0" applyFont="1" applyFill="1" applyBorder="1"/>
    <xf numFmtId="189" fontId="2" fillId="0" borderId="27" xfId="1" applyNumberFormat="1" applyFont="1" applyFill="1" applyBorder="1"/>
    <xf numFmtId="190" fontId="3" fillId="0" borderId="28" xfId="1" applyNumberFormat="1" applyFont="1" applyFill="1" applyBorder="1"/>
    <xf numFmtId="43" fontId="3" fillId="0" borderId="27" xfId="1" applyNumberFormat="1" applyFont="1" applyFill="1" applyBorder="1"/>
    <xf numFmtId="190" fontId="3" fillId="0" borderId="30" xfId="1" applyNumberFormat="1" applyFont="1" applyFill="1" applyBorder="1"/>
    <xf numFmtId="187" fontId="3" fillId="0" borderId="20" xfId="1" applyNumberFormat="1" applyFont="1" applyFill="1" applyBorder="1"/>
    <xf numFmtId="187" fontId="3" fillId="0" borderId="21" xfId="1" applyNumberFormat="1" applyFont="1" applyFill="1" applyBorder="1"/>
    <xf numFmtId="187" fontId="3" fillId="0" borderId="22" xfId="1" applyNumberFormat="1" applyFont="1" applyFill="1" applyBorder="1"/>
    <xf numFmtId="187" fontId="3" fillId="0" borderId="28" xfId="1" applyNumberFormat="1" applyFont="1" applyFill="1" applyBorder="1"/>
    <xf numFmtId="187" fontId="3" fillId="0" borderId="27" xfId="1" applyNumberFormat="1" applyFont="1" applyFill="1" applyBorder="1"/>
    <xf numFmtId="187" fontId="2" fillId="0" borderId="1" xfId="0" applyNumberFormat="1" applyFont="1" applyFill="1" applyBorder="1" applyAlignment="1">
      <alignment horizontal="center"/>
    </xf>
    <xf numFmtId="0" fontId="6" fillId="16" borderId="1" xfId="0" applyFont="1" applyFill="1" applyBorder="1" applyAlignment="1">
      <alignment horizontal="center"/>
    </xf>
    <xf numFmtId="0" fontId="6" fillId="17" borderId="1" xfId="0" applyFont="1" applyFill="1" applyBorder="1" applyAlignment="1">
      <alignment horizontal="center"/>
    </xf>
    <xf numFmtId="0" fontId="6" fillId="18" borderId="1" xfId="0" applyFont="1" applyFill="1" applyBorder="1" applyAlignment="1">
      <alignment horizontal="center"/>
    </xf>
    <xf numFmtId="0" fontId="6" fillId="19" borderId="1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/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4" xfId="0" applyFont="1" applyBorder="1"/>
    <xf numFmtId="0" fontId="8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Fill="1" applyBorder="1"/>
    <xf numFmtId="190" fontId="3" fillId="0" borderId="21" xfId="1" applyNumberFormat="1" applyFont="1" applyFill="1" applyBorder="1"/>
    <xf numFmtId="43" fontId="3" fillId="0" borderId="21" xfId="1" applyNumberFormat="1" applyFont="1" applyFill="1" applyBorder="1"/>
    <xf numFmtId="188" fontId="2" fillId="0" borderId="21" xfId="1" applyFont="1" applyFill="1" applyBorder="1"/>
    <xf numFmtId="188" fontId="2" fillId="0" borderId="2" xfId="1" applyFont="1" applyFill="1" applyBorder="1"/>
    <xf numFmtId="0" fontId="8" fillId="0" borderId="2" xfId="0" applyFont="1" applyFill="1" applyBorder="1" applyAlignment="1">
      <alignment horizontal="center"/>
    </xf>
    <xf numFmtId="188" fontId="2" fillId="0" borderId="27" xfId="1" applyFont="1" applyFill="1" applyBorder="1"/>
    <xf numFmtId="189" fontId="2" fillId="0" borderId="16" xfId="1" applyNumberFormat="1" applyFont="1" applyFill="1" applyBorder="1"/>
    <xf numFmtId="190" fontId="2" fillId="0" borderId="16" xfId="1" applyNumberFormat="1" applyFont="1" applyFill="1" applyBorder="1"/>
    <xf numFmtId="2" fontId="2" fillId="0" borderId="16" xfId="0" applyNumberFormat="1" applyFont="1" applyBorder="1"/>
    <xf numFmtId="0" fontId="8" fillId="0" borderId="16" xfId="0" applyFont="1" applyBorder="1"/>
    <xf numFmtId="0" fontId="3" fillId="0" borderId="34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2" fontId="3" fillId="0" borderId="23" xfId="0" applyNumberFormat="1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189" fontId="2" fillId="0" borderId="1" xfId="3" applyNumberFormat="1" applyFont="1" applyFill="1" applyBorder="1"/>
    <xf numFmtId="190" fontId="2" fillId="0" borderId="1" xfId="3" applyNumberFormat="1" applyFont="1" applyFill="1" applyBorder="1"/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Fill="1"/>
    <xf numFmtId="0" fontId="5" fillId="0" borderId="0" xfId="0" applyFont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189" fontId="2" fillId="0" borderId="1" xfId="1" applyNumberFormat="1" applyFont="1" applyFill="1" applyBorder="1"/>
    <xf numFmtId="0" fontId="9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27" xfId="0" applyFont="1" applyFill="1" applyBorder="1" applyAlignment="1">
      <alignment horizontal="center"/>
    </xf>
    <xf numFmtId="0" fontId="3" fillId="0" borderId="27" xfId="0" applyFont="1" applyFill="1" applyBorder="1"/>
    <xf numFmtId="0" fontId="9" fillId="0" borderId="9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189" fontId="3" fillId="0" borderId="22" xfId="0" applyNumberFormat="1" applyFont="1" applyFill="1" applyBorder="1"/>
    <xf numFmtId="189" fontId="3" fillId="0" borderId="2" xfId="0" applyNumberFormat="1" applyFont="1" applyFill="1" applyBorder="1"/>
    <xf numFmtId="189" fontId="3" fillId="0" borderId="27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8" fillId="0" borderId="0" xfId="0" applyFont="1" applyFill="1" applyBorder="1" applyAlignment="1"/>
    <xf numFmtId="189" fontId="3" fillId="0" borderId="23" xfId="1" applyNumberFormat="1" applyFont="1" applyFill="1" applyBorder="1"/>
    <xf numFmtId="189" fontId="3" fillId="0" borderId="31" xfId="1" applyNumberFormat="1" applyFont="1" applyFill="1" applyBorder="1"/>
    <xf numFmtId="189" fontId="3" fillId="0" borderId="29" xfId="1" applyNumberFormat="1" applyFont="1" applyFill="1" applyBorder="1"/>
    <xf numFmtId="0" fontId="3" fillId="0" borderId="22" xfId="0" applyFont="1" applyFill="1" applyBorder="1" applyAlignment="1">
      <alignment horizontal="center"/>
    </xf>
    <xf numFmtId="0" fontId="3" fillId="0" borderId="22" xfId="0" applyFont="1" applyFill="1" applyBorder="1"/>
    <xf numFmtId="0" fontId="9" fillId="0" borderId="1" xfId="0" applyFont="1" applyFill="1" applyBorder="1" applyAlignment="1">
      <alignment horizontal="center"/>
    </xf>
    <xf numFmtId="3" fontId="3" fillId="0" borderId="22" xfId="1" applyNumberFormat="1" applyFont="1" applyFill="1" applyBorder="1" applyAlignment="1">
      <alignment horizontal="right"/>
    </xf>
    <xf numFmtId="189" fontId="2" fillId="0" borderId="1" xfId="1" applyNumberFormat="1" applyFont="1" applyFill="1" applyBorder="1" applyAlignment="1">
      <alignment horizontal="center"/>
    </xf>
    <xf numFmtId="0" fontId="2" fillId="0" borderId="0" xfId="2" applyFont="1" applyFill="1"/>
    <xf numFmtId="0" fontId="3" fillId="0" borderId="0" xfId="2" applyFont="1" applyFill="1"/>
    <xf numFmtId="0" fontId="12" fillId="0" borderId="0" xfId="2"/>
    <xf numFmtId="0" fontId="2" fillId="0" borderId="0" xfId="2" applyFont="1" applyFill="1" applyBorder="1" applyAlignment="1"/>
    <xf numFmtId="0" fontId="13" fillId="0" borderId="0" xfId="4"/>
    <xf numFmtId="0" fontId="5" fillId="0" borderId="0" xfId="4" applyFont="1" applyFill="1"/>
    <xf numFmtId="0" fontId="4" fillId="16" borderId="1" xfId="4" applyFont="1" applyFill="1" applyBorder="1" applyAlignment="1">
      <alignment horizontal="center"/>
    </xf>
    <xf numFmtId="0" fontId="4" fillId="17" borderId="1" xfId="4" applyFont="1" applyFill="1" applyBorder="1" applyAlignment="1">
      <alignment horizontal="center"/>
    </xf>
    <xf numFmtId="0" fontId="4" fillId="18" borderId="1" xfId="4" applyFont="1" applyFill="1" applyBorder="1" applyAlignment="1">
      <alignment horizontal="center"/>
    </xf>
    <xf numFmtId="0" fontId="4" fillId="19" borderId="1" xfId="4" applyFont="1" applyFill="1" applyBorder="1" applyAlignment="1">
      <alignment horizontal="center"/>
    </xf>
    <xf numFmtId="189" fontId="4" fillId="0" borderId="1" xfId="5" applyNumberFormat="1" applyFont="1" applyFill="1" applyBorder="1"/>
    <xf numFmtId="189" fontId="4" fillId="0" borderId="1" xfId="5" applyNumberFormat="1" applyFont="1" applyBorder="1"/>
    <xf numFmtId="190" fontId="4" fillId="0" borderId="1" xfId="5" applyNumberFormat="1" applyFont="1" applyBorder="1"/>
    <xf numFmtId="43" fontId="4" fillId="0" borderId="1" xfId="5" applyFont="1" applyFill="1" applyBorder="1"/>
    <xf numFmtId="189" fontId="5" fillId="0" borderId="1" xfId="5" applyNumberFormat="1" applyFont="1" applyFill="1" applyBorder="1"/>
    <xf numFmtId="0" fontId="4" fillId="0" borderId="0" xfId="4" applyFont="1" applyFill="1"/>
    <xf numFmtId="0" fontId="5" fillId="0" borderId="1" xfId="4" applyFont="1" applyFill="1" applyBorder="1" applyAlignment="1">
      <alignment horizontal="left"/>
    </xf>
    <xf numFmtId="189" fontId="4" fillId="4" borderId="1" xfId="5" applyNumberFormat="1" applyFont="1" applyFill="1" applyBorder="1"/>
    <xf numFmtId="189" fontId="3" fillId="0" borderId="1" xfId="5" applyNumberFormat="1" applyFont="1" applyFill="1" applyBorder="1"/>
    <xf numFmtId="189" fontId="4" fillId="12" borderId="1" xfId="5" applyNumberFormat="1" applyFont="1" applyFill="1" applyBorder="1"/>
    <xf numFmtId="190" fontId="4" fillId="14" borderId="1" xfId="5" applyNumberFormat="1" applyFont="1" applyFill="1" applyBorder="1"/>
    <xf numFmtId="189" fontId="4" fillId="13" borderId="1" xfId="5" applyNumberFormat="1" applyFont="1" applyFill="1" applyBorder="1"/>
    <xf numFmtId="189" fontId="32" fillId="0" borderId="1" xfId="9" applyNumberFormat="1" applyFont="1" applyFill="1" applyBorder="1"/>
    <xf numFmtId="189" fontId="32" fillId="0" borderId="1" xfId="9" applyNumberFormat="1" applyFont="1" applyFill="1" applyBorder="1" applyAlignment="1">
      <alignment horizontal="center"/>
    </xf>
    <xf numFmtId="189" fontId="5" fillId="0" borderId="1" xfId="5" applyNumberFormat="1" applyFont="1" applyFill="1" applyBorder="1" applyAlignment="1">
      <alignment horizontal="center"/>
    </xf>
    <xf numFmtId="0" fontId="5" fillId="0" borderId="34" xfId="4" applyFont="1" applyFill="1" applyBorder="1" applyAlignment="1">
      <alignment horizontal="left"/>
    </xf>
    <xf numFmtId="0" fontId="3" fillId="0" borderId="1" xfId="4" applyFont="1" applyFill="1" applyBorder="1" applyAlignment="1">
      <alignment horizontal="left"/>
    </xf>
    <xf numFmtId="0" fontId="8" fillId="0" borderId="1" xfId="4" applyFont="1" applyFill="1" applyBorder="1" applyAlignment="1">
      <alignment horizontal="left"/>
    </xf>
    <xf numFmtId="0" fontId="2" fillId="0" borderId="1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189" fontId="2" fillId="0" borderId="0" xfId="73" applyNumberFormat="1" applyFont="1" applyFill="1" applyBorder="1"/>
    <xf numFmtId="190" fontId="2" fillId="0" borderId="0" xfId="73" applyNumberFormat="1" applyFont="1" applyFill="1" applyBorder="1"/>
    <xf numFmtId="0" fontId="3" fillId="0" borderId="9" xfId="2" applyFont="1" applyFill="1" applyBorder="1" applyAlignment="1">
      <alignment horizontal="center"/>
    </xf>
    <xf numFmtId="0" fontId="3" fillId="0" borderId="16" xfId="2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15" xfId="2" applyFont="1" applyFill="1" applyBorder="1" applyAlignment="1">
      <alignment horizontal="center"/>
    </xf>
    <xf numFmtId="0" fontId="2" fillId="0" borderId="17" xfId="2" applyFont="1" applyFill="1" applyBorder="1" applyAlignment="1">
      <alignment horizontal="center"/>
    </xf>
    <xf numFmtId="0" fontId="3" fillId="0" borderId="18" xfId="2" applyFont="1" applyFill="1" applyBorder="1" applyAlignment="1">
      <alignment horizontal="center"/>
    </xf>
    <xf numFmtId="0" fontId="3" fillId="0" borderId="19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2" fillId="0" borderId="14" xfId="2" applyFont="1" applyFill="1" applyBorder="1" applyAlignment="1">
      <alignment horizontal="center"/>
    </xf>
    <xf numFmtId="0" fontId="2" fillId="0" borderId="18" xfId="2" applyFont="1" applyFill="1" applyBorder="1" applyAlignment="1">
      <alignment horizontal="center"/>
    </xf>
    <xf numFmtId="0" fontId="2" fillId="0" borderId="16" xfId="2" applyFont="1" applyFill="1" applyBorder="1" applyAlignment="1">
      <alignment horizontal="center"/>
    </xf>
    <xf numFmtId="1" fontId="2" fillId="0" borderId="0" xfId="73" applyNumberFormat="1" applyFont="1" applyFill="1" applyBorder="1"/>
    <xf numFmtId="3" fontId="3" fillId="0" borderId="20" xfId="73" applyNumberFormat="1" applyFont="1" applyFill="1" applyBorder="1"/>
    <xf numFmtId="3" fontId="3" fillId="0" borderId="21" xfId="73" applyNumberFormat="1" applyFont="1" applyFill="1" applyBorder="1"/>
    <xf numFmtId="3" fontId="3" fillId="0" borderId="22" xfId="73" applyNumberFormat="1" applyFont="1" applyFill="1" applyBorder="1"/>
    <xf numFmtId="192" fontId="0" fillId="0" borderId="0" xfId="0" applyNumberFormat="1"/>
    <xf numFmtId="189" fontId="4" fillId="13" borderId="1" xfId="1" applyNumberFormat="1" applyFont="1" applyFill="1" applyBorder="1"/>
    <xf numFmtId="0" fontId="4" fillId="0" borderId="1" xfId="0" applyFont="1" applyFill="1" applyBorder="1" applyAlignment="1">
      <alignment horizontal="center"/>
    </xf>
    <xf numFmtId="191" fontId="3" fillId="0" borderId="16" xfId="1" applyNumberFormat="1" applyFont="1" applyFill="1" applyBorder="1"/>
    <xf numFmtId="190" fontId="4" fillId="0" borderId="1" xfId="1" applyNumberFormat="1" applyFont="1" applyFill="1" applyBorder="1"/>
    <xf numFmtId="191" fontId="3" fillId="0" borderId="21" xfId="1" applyNumberFormat="1" applyFont="1" applyFill="1" applyBorder="1"/>
    <xf numFmtId="189" fontId="4" fillId="13" borderId="22" xfId="1" applyNumberFormat="1" applyFont="1" applyFill="1" applyBorder="1"/>
    <xf numFmtId="0" fontId="6" fillId="14" borderId="1" xfId="0" applyFont="1" applyFill="1" applyBorder="1" applyAlignment="1">
      <alignment horizontal="center"/>
    </xf>
    <xf numFmtId="189" fontId="3" fillId="0" borderId="21" xfId="0" applyNumberFormat="1" applyFont="1" applyFill="1" applyBorder="1"/>
    <xf numFmtId="0" fontId="3" fillId="3" borderId="16" xfId="0" applyFont="1" applyFill="1" applyBorder="1" applyAlignment="1">
      <alignment horizontal="center"/>
    </xf>
    <xf numFmtId="189" fontId="3" fillId="0" borderId="21" xfId="1" applyNumberFormat="1" applyFont="1" applyFill="1" applyBorder="1" applyAlignment="1">
      <alignment horizontal="center"/>
    </xf>
    <xf numFmtId="190" fontId="3" fillId="0" borderId="21" xfId="0" applyNumberFormat="1" applyFont="1" applyFill="1" applyBorder="1"/>
    <xf numFmtId="189" fontId="3" fillId="0" borderId="2" xfId="1" applyNumberFormat="1" applyFont="1" applyFill="1" applyBorder="1" applyAlignment="1">
      <alignment horizontal="center"/>
    </xf>
    <xf numFmtId="4" fontId="3" fillId="0" borderId="16" xfId="0" applyNumberFormat="1" applyFont="1" applyFill="1" applyBorder="1" applyAlignment="1">
      <alignment horizontal="center"/>
    </xf>
    <xf numFmtId="4" fontId="3" fillId="0" borderId="2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>
      <alignment horizontal="center"/>
    </xf>
    <xf numFmtId="189" fontId="4" fillId="12" borderId="1" xfId="1" applyNumberFormat="1" applyFont="1" applyFill="1" applyBorder="1"/>
    <xf numFmtId="2" fontId="3" fillId="0" borderId="16" xfId="1" applyNumberFormat="1" applyFont="1" applyFill="1" applyBorder="1" applyAlignment="1">
      <alignment horizontal="center"/>
    </xf>
    <xf numFmtId="0" fontId="6" fillId="5" borderId="33" xfId="0" applyFont="1" applyFill="1" applyBorder="1" applyAlignment="1"/>
    <xf numFmtId="2" fontId="3" fillId="0" borderId="21" xfId="1" applyNumberFormat="1" applyFont="1" applyFill="1" applyBorder="1" applyAlignment="1">
      <alignment horizontal="center"/>
    </xf>
    <xf numFmtId="189" fontId="3" fillId="0" borderId="27" xfId="1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0" fontId="5" fillId="0" borderId="22" xfId="0" applyFont="1" applyFill="1" applyBorder="1" applyAlignment="1">
      <alignment horizontal="left"/>
    </xf>
    <xf numFmtId="189" fontId="5" fillId="0" borderId="22" xfId="1" applyNumberFormat="1" applyFont="1" applyFill="1" applyBorder="1"/>
    <xf numFmtId="189" fontId="5" fillId="0" borderId="3" xfId="1" applyNumberFormat="1" applyFont="1" applyFill="1" applyBorder="1"/>
    <xf numFmtId="0" fontId="6" fillId="12" borderId="1" xfId="0" applyFont="1" applyFill="1" applyBorder="1" applyAlignment="1">
      <alignment horizontal="center"/>
    </xf>
    <xf numFmtId="190" fontId="5" fillId="0" borderId="22" xfId="1" applyNumberFormat="1" applyFont="1" applyFill="1" applyBorder="1"/>
    <xf numFmtId="189" fontId="4" fillId="12" borderId="22" xfId="1" applyNumberFormat="1" applyFont="1" applyFill="1" applyBorder="1"/>
    <xf numFmtId="190" fontId="5" fillId="0" borderId="3" xfId="1" applyNumberFormat="1" applyFont="1" applyFill="1" applyBorder="1"/>
    <xf numFmtId="0" fontId="6" fillId="5" borderId="32" xfId="0" applyFont="1" applyFill="1" applyBorder="1" applyAlignment="1"/>
    <xf numFmtId="0" fontId="6" fillId="5" borderId="10" xfId="0" applyFont="1" applyFill="1" applyBorder="1" applyAlignment="1"/>
    <xf numFmtId="0" fontId="6" fillId="1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190" fontId="4" fillId="14" borderId="22" xfId="1" applyNumberFormat="1" applyFont="1" applyFill="1" applyBorder="1"/>
    <xf numFmtId="0" fontId="5" fillId="0" borderId="0" xfId="0" applyFont="1" applyFill="1" applyBorder="1" applyAlignment="1">
      <alignment horizontal="left"/>
    </xf>
    <xf numFmtId="190" fontId="4" fillId="14" borderId="1" xfId="1" applyNumberFormat="1" applyFont="1" applyFill="1" applyBorder="1"/>
    <xf numFmtId="189" fontId="4" fillId="4" borderId="1" xfId="1" applyNumberFormat="1" applyFont="1" applyFill="1" applyBorder="1"/>
    <xf numFmtId="189" fontId="4" fillId="0" borderId="1" xfId="1" applyNumberFormat="1" applyFont="1" applyFill="1" applyBorder="1"/>
    <xf numFmtId="189" fontId="4" fillId="4" borderId="22" xfId="1" applyNumberFormat="1" applyFont="1" applyFill="1" applyBorder="1"/>
    <xf numFmtId="0" fontId="2" fillId="0" borderId="18" xfId="0" applyFont="1" applyBorder="1" applyAlignment="1"/>
    <xf numFmtId="0" fontId="0" fillId="0" borderId="0" xfId="0"/>
    <xf numFmtId="0" fontId="2" fillId="0" borderId="0" xfId="0" applyFont="1" applyFill="1" applyBorder="1" applyAlignment="1"/>
    <xf numFmtId="0" fontId="5" fillId="0" borderId="0" xfId="0" applyFont="1"/>
    <xf numFmtId="189" fontId="3" fillId="0" borderId="21" xfId="1" applyNumberFormat="1" applyFont="1" applyFill="1" applyBorder="1"/>
    <xf numFmtId="0" fontId="2" fillId="0" borderId="1" xfId="0" applyFont="1" applyFill="1" applyBorder="1" applyAlignment="1">
      <alignment horizontal="center"/>
    </xf>
    <xf numFmtId="189" fontId="3" fillId="0" borderId="2" xfId="1" applyNumberFormat="1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27" xfId="0" applyFont="1" applyFill="1" applyBorder="1" applyAlignment="1">
      <alignment horizontal="center"/>
    </xf>
    <xf numFmtId="0" fontId="3" fillId="0" borderId="27" xfId="0" applyFont="1" applyFill="1" applyBorder="1"/>
    <xf numFmtId="189" fontId="3" fillId="0" borderId="27" xfId="1" applyNumberFormat="1" applyFont="1" applyFill="1" applyBorder="1"/>
    <xf numFmtId="0" fontId="2" fillId="0" borderId="0" xfId="0" applyFont="1" applyBorder="1" applyAlignment="1"/>
    <xf numFmtId="0" fontId="8" fillId="0" borderId="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Fill="1" applyBorder="1"/>
    <xf numFmtId="0" fontId="9" fillId="0" borderId="4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2" fontId="3" fillId="0" borderId="22" xfId="1" applyNumberFormat="1" applyFont="1" applyFill="1" applyBorder="1" applyAlignment="1">
      <alignment horizontal="center"/>
    </xf>
    <xf numFmtId="2" fontId="3" fillId="0" borderId="22" xfId="0" applyNumberFormat="1" applyFont="1" applyFill="1" applyBorder="1" applyAlignment="1">
      <alignment horizontal="center"/>
    </xf>
    <xf numFmtId="191" fontId="3" fillId="0" borderId="22" xfId="1" applyNumberFormat="1" applyFont="1" applyFill="1" applyBorder="1"/>
    <xf numFmtId="189" fontId="3" fillId="0" borderId="2" xfId="0" applyNumberFormat="1" applyFont="1" applyFill="1" applyBorder="1"/>
    <xf numFmtId="190" fontId="3" fillId="0" borderId="2" xfId="0" applyNumberFormat="1" applyFont="1" applyFill="1" applyBorder="1"/>
    <xf numFmtId="189" fontId="3" fillId="0" borderId="27" xfId="0" applyNumberFormat="1" applyFont="1" applyFill="1" applyBorder="1"/>
    <xf numFmtId="190" fontId="3" fillId="0" borderId="27" xfId="0" applyNumberFormat="1" applyFont="1" applyFill="1" applyBorder="1"/>
    <xf numFmtId="0" fontId="3" fillId="0" borderId="0" xfId="0" applyFont="1" applyFill="1" applyBorder="1" applyAlignment="1">
      <alignment horizontal="center"/>
    </xf>
    <xf numFmtId="4" fontId="2" fillId="0" borderId="1" xfId="0" applyNumberFormat="1" applyFont="1" applyFill="1" applyBorder="1"/>
    <xf numFmtId="189" fontId="2" fillId="0" borderId="1" xfId="1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2" fillId="4" borderId="9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2" borderId="4" xfId="0" applyFont="1" applyFill="1" applyBorder="1"/>
    <xf numFmtId="0" fontId="2" fillId="0" borderId="1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11" fillId="7" borderId="16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0" fontId="10" fillId="21" borderId="16" xfId="0" applyFont="1" applyFill="1" applyBorder="1" applyAlignment="1">
      <alignment horizontal="center" wrapText="1"/>
    </xf>
    <xf numFmtId="0" fontId="9" fillId="53" borderId="1" xfId="0" applyFont="1" applyFill="1" applyBorder="1" applyAlignment="1">
      <alignment horizontal="center"/>
    </xf>
    <xf numFmtId="189" fontId="3" fillId="53" borderId="22" xfId="0" applyNumberFormat="1" applyFont="1" applyFill="1" applyBorder="1"/>
    <xf numFmtId="3" fontId="3" fillId="53" borderId="22" xfId="1" applyNumberFormat="1" applyFont="1" applyFill="1" applyBorder="1" applyAlignment="1">
      <alignment horizontal="right"/>
    </xf>
    <xf numFmtId="189" fontId="3" fillId="53" borderId="2" xfId="0" applyNumberFormat="1" applyFont="1" applyFill="1" applyBorder="1"/>
    <xf numFmtId="189" fontId="3" fillId="53" borderId="27" xfId="0" applyNumberFormat="1" applyFont="1" applyFill="1" applyBorder="1"/>
    <xf numFmtId="189" fontId="2" fillId="53" borderId="1" xfId="1" applyNumberFormat="1" applyFont="1" applyFill="1" applyBorder="1"/>
    <xf numFmtId="189" fontId="2" fillId="53" borderId="1" xfId="1" applyNumberFormat="1" applyFont="1" applyFill="1" applyBorder="1" applyAlignment="1">
      <alignment horizontal="center"/>
    </xf>
    <xf numFmtId="0" fontId="9" fillId="21" borderId="1" xfId="0" applyFont="1" applyFill="1" applyBorder="1" applyAlignment="1">
      <alignment horizontal="center"/>
    </xf>
    <xf numFmtId="3" fontId="3" fillId="21" borderId="22" xfId="1" applyNumberFormat="1" applyFont="1" applyFill="1" applyBorder="1" applyAlignment="1">
      <alignment horizontal="right"/>
    </xf>
    <xf numFmtId="189" fontId="2" fillId="21" borderId="1" xfId="1" applyNumberFormat="1" applyFont="1" applyFill="1" applyBorder="1"/>
    <xf numFmtId="189" fontId="2" fillId="21" borderId="1" xfId="1" applyNumberFormat="1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189" fontId="3" fillId="12" borderId="22" xfId="0" applyNumberFormat="1" applyFont="1" applyFill="1" applyBorder="1"/>
    <xf numFmtId="3" fontId="3" fillId="12" borderId="22" xfId="1" applyNumberFormat="1" applyFont="1" applyFill="1" applyBorder="1" applyAlignment="1">
      <alignment horizontal="right"/>
    </xf>
    <xf numFmtId="189" fontId="3" fillId="12" borderId="2" xfId="0" applyNumberFormat="1" applyFont="1" applyFill="1" applyBorder="1"/>
    <xf numFmtId="189" fontId="3" fillId="12" borderId="27" xfId="0" applyNumberFormat="1" applyFont="1" applyFill="1" applyBorder="1"/>
    <xf numFmtId="189" fontId="2" fillId="12" borderId="1" xfId="1" applyNumberFormat="1" applyFont="1" applyFill="1" applyBorder="1"/>
    <xf numFmtId="189" fontId="2" fillId="12" borderId="1" xfId="1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 wrapText="1"/>
    </xf>
    <xf numFmtId="0" fontId="10" fillId="0" borderId="18" xfId="0" applyFont="1" applyFill="1" applyBorder="1" applyAlignment="1">
      <alignment horizontal="center" wrapText="1"/>
    </xf>
    <xf numFmtId="189" fontId="3" fillId="21" borderId="22" xfId="0" applyNumberFormat="1" applyFont="1" applyFill="1" applyBorder="1"/>
    <xf numFmtId="189" fontId="3" fillId="21" borderId="2" xfId="0" applyNumberFormat="1" applyFont="1" applyFill="1" applyBorder="1"/>
    <xf numFmtId="189" fontId="3" fillId="21" borderId="27" xfId="0" applyNumberFormat="1" applyFont="1" applyFill="1" applyBorder="1"/>
    <xf numFmtId="0" fontId="10" fillId="54" borderId="19" xfId="0" applyFont="1" applyFill="1" applyBorder="1" applyAlignment="1">
      <alignment horizontal="center" wrapText="1"/>
    </xf>
    <xf numFmtId="189" fontId="3" fillId="54" borderId="23" xfId="0" applyNumberFormat="1" applyFont="1" applyFill="1" applyBorder="1"/>
    <xf numFmtId="189" fontId="3" fillId="54" borderId="2" xfId="0" applyNumberFormat="1" applyFont="1" applyFill="1" applyBorder="1"/>
    <xf numFmtId="189" fontId="3" fillId="54" borderId="27" xfId="0" applyNumberFormat="1" applyFont="1" applyFill="1" applyBorder="1"/>
    <xf numFmtId="189" fontId="2" fillId="54" borderId="1" xfId="1" applyNumberFormat="1" applyFont="1" applyFill="1" applyBorder="1"/>
    <xf numFmtId="4" fontId="2" fillId="7" borderId="1" xfId="0" applyNumberFormat="1" applyFont="1" applyFill="1" applyBorder="1"/>
    <xf numFmtId="0" fontId="9" fillId="55" borderId="4" xfId="0" applyFont="1" applyFill="1" applyBorder="1" applyAlignment="1">
      <alignment horizontal="center"/>
    </xf>
    <xf numFmtId="0" fontId="9" fillId="55" borderId="9" xfId="0" applyFont="1" applyFill="1" applyBorder="1" applyAlignment="1">
      <alignment horizontal="center"/>
    </xf>
    <xf numFmtId="0" fontId="11" fillId="55" borderId="16" xfId="0" applyFont="1" applyFill="1" applyBorder="1" applyAlignment="1">
      <alignment horizontal="center"/>
    </xf>
    <xf numFmtId="189" fontId="2" fillId="55" borderId="1" xfId="0" applyNumberFormat="1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43" fontId="2" fillId="0" borderId="1" xfId="73" applyNumberFormat="1" applyFont="1" applyFill="1" applyBorder="1"/>
    <xf numFmtId="43" fontId="3" fillId="0" borderId="20" xfId="73" applyNumberFormat="1" applyFont="1" applyFill="1" applyBorder="1"/>
    <xf numFmtId="192" fontId="3" fillId="0" borderId="21" xfId="1" applyNumberFormat="1" applyFont="1" applyFill="1" applyBorder="1" applyAlignment="1">
      <alignment horizontal="center"/>
    </xf>
    <xf numFmtId="192" fontId="3" fillId="0" borderId="2" xfId="1" applyNumberFormat="1" applyFont="1" applyFill="1" applyBorder="1" applyAlignment="1">
      <alignment horizontal="center"/>
    </xf>
    <xf numFmtId="192" fontId="3" fillId="0" borderId="27" xfId="1" applyNumberFormat="1" applyFont="1" applyFill="1" applyBorder="1" applyAlignment="1">
      <alignment horizontal="center"/>
    </xf>
    <xf numFmtId="3" fontId="3" fillId="0" borderId="21" xfId="1" applyNumberFormat="1" applyFont="1" applyFill="1" applyBorder="1"/>
    <xf numFmtId="3" fontId="3" fillId="0" borderId="2" xfId="1" applyNumberFormat="1" applyFont="1" applyFill="1" applyBorder="1"/>
    <xf numFmtId="3" fontId="3" fillId="0" borderId="27" xfId="1" applyNumberFormat="1" applyFont="1" applyFill="1" applyBorder="1"/>
    <xf numFmtId="0" fontId="3" fillId="0" borderId="0" xfId="72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4" fontId="3" fillId="0" borderId="22" xfId="1" applyNumberFormat="1" applyFont="1" applyFill="1" applyBorder="1"/>
    <xf numFmtId="4" fontId="3" fillId="0" borderId="16" xfId="1" applyNumberFormat="1" applyFont="1" applyFill="1" applyBorder="1"/>
    <xf numFmtId="43" fontId="2" fillId="0" borderId="22" xfId="1" applyNumberFormat="1" applyFont="1" applyFill="1" applyBorder="1"/>
    <xf numFmtId="43" fontId="4" fillId="21" borderId="1" xfId="5" applyFont="1" applyFill="1" applyBorder="1"/>
    <xf numFmtId="0" fontId="6" fillId="16" borderId="1" xfId="4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2" fontId="3" fillId="0" borderId="2" xfId="1" applyNumberFormat="1" applyFont="1" applyFill="1" applyBorder="1" applyAlignment="1">
      <alignment horizontal="center"/>
    </xf>
    <xf numFmtId="2" fontId="3" fillId="0" borderId="27" xfId="1" applyNumberFormat="1" applyFont="1" applyFill="1" applyBorder="1" applyAlignment="1">
      <alignment horizontal="center"/>
    </xf>
    <xf numFmtId="2" fontId="3" fillId="0" borderId="21" xfId="1" applyNumberFormat="1" applyFont="1" applyFill="1" applyBorder="1" applyAlignment="1">
      <alignment horizontal="right"/>
    </xf>
    <xf numFmtId="2" fontId="3" fillId="0" borderId="2" xfId="1" applyNumberFormat="1" applyFont="1" applyFill="1" applyBorder="1" applyAlignment="1">
      <alignment horizontal="right"/>
    </xf>
    <xf numFmtId="2" fontId="3" fillId="0" borderId="21" xfId="1" applyNumberFormat="1" applyFont="1" applyFill="1" applyBorder="1"/>
    <xf numFmtId="2" fontId="3" fillId="0" borderId="2" xfId="1" applyNumberFormat="1" applyFont="1" applyFill="1" applyBorder="1"/>
    <xf numFmtId="0" fontId="3" fillId="0" borderId="15" xfId="0" applyFont="1" applyFill="1" applyBorder="1"/>
    <xf numFmtId="0" fontId="0" fillId="0" borderId="0" xfId="0" applyBorder="1"/>
    <xf numFmtId="0" fontId="2" fillId="0" borderId="9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2" fontId="3" fillId="0" borderId="27" xfId="1" applyNumberFormat="1" applyFont="1" applyFill="1" applyBorder="1" applyAlignment="1">
      <alignment horizontal="right"/>
    </xf>
    <xf numFmtId="2" fontId="2" fillId="0" borderId="1" xfId="1" applyNumberFormat="1" applyFont="1" applyFill="1" applyBorder="1" applyAlignment="1">
      <alignment horizontal="center"/>
    </xf>
    <xf numFmtId="2" fontId="2" fillId="0" borderId="1" xfId="1" applyNumberFormat="1" applyFont="1" applyFill="1" applyBorder="1"/>
    <xf numFmtId="2" fontId="3" fillId="0" borderId="27" xfId="1" applyNumberFormat="1" applyFont="1" applyFill="1" applyBorder="1"/>
    <xf numFmtId="0" fontId="9" fillId="15" borderId="4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11" fillId="15" borderId="16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34" fillId="0" borderId="0" xfId="2" applyFont="1"/>
    <xf numFmtId="0" fontId="34" fillId="0" borderId="0" xfId="2" applyFont="1" applyAlignment="1"/>
    <xf numFmtId="0" fontId="34" fillId="0" borderId="0" xfId="2" applyFont="1" applyFill="1" applyAlignment="1"/>
    <xf numFmtId="0" fontId="3" fillId="0" borderId="20" xfId="2" applyFont="1" applyFill="1" applyBorder="1"/>
    <xf numFmtId="0" fontId="3" fillId="0" borderId="25" xfId="2" applyFont="1" applyFill="1" applyBorder="1"/>
    <xf numFmtId="0" fontId="3" fillId="0" borderId="47" xfId="2" applyFont="1" applyFill="1" applyBorder="1"/>
    <xf numFmtId="0" fontId="34" fillId="0" borderId="0" xfId="2" applyFont="1" applyFill="1" applyAlignment="1"/>
    <xf numFmtId="0" fontId="2" fillId="0" borderId="9" xfId="2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15" borderId="9" xfId="0" applyFont="1" applyFill="1" applyBorder="1" applyAlignment="1">
      <alignment horizontal="center"/>
    </xf>
    <xf numFmtId="3" fontId="3" fillId="5" borderId="1" xfId="5" applyNumberFormat="1" applyFont="1" applyFill="1" applyBorder="1"/>
    <xf numFmtId="3" fontId="3" fillId="0" borderId="16" xfId="73" applyNumberFormat="1" applyFont="1" applyFill="1" applyBorder="1"/>
    <xf numFmtId="193" fontId="2" fillId="0" borderId="1" xfId="1" applyNumberFormat="1" applyFont="1" applyFill="1" applyBorder="1"/>
    <xf numFmtId="190" fontId="3" fillId="0" borderId="26" xfId="73" applyNumberFormat="1" applyFont="1" applyFill="1" applyBorder="1"/>
    <xf numFmtId="189" fontId="2" fillId="0" borderId="1" xfId="73" applyNumberFormat="1" applyFont="1" applyFill="1" applyBorder="1"/>
    <xf numFmtId="43" fontId="2" fillId="0" borderId="1" xfId="73" applyNumberFormat="1" applyFont="1" applyFill="1" applyBorder="1"/>
    <xf numFmtId="190" fontId="3" fillId="0" borderId="24" xfId="73" applyNumberFormat="1" applyFont="1" applyFill="1" applyBorder="1"/>
    <xf numFmtId="189" fontId="2" fillId="0" borderId="2" xfId="73" applyNumberFormat="1" applyFont="1" applyFill="1" applyBorder="1"/>
    <xf numFmtId="43" fontId="3" fillId="0" borderId="20" xfId="73" applyNumberFormat="1" applyFont="1" applyFill="1" applyBorder="1"/>
    <xf numFmtId="189" fontId="2" fillId="0" borderId="22" xfId="73" applyNumberFormat="1" applyFont="1" applyFill="1" applyBorder="1"/>
    <xf numFmtId="190" fontId="3" fillId="0" borderId="20" xfId="73" applyNumberFormat="1" applyFont="1" applyFill="1" applyBorder="1"/>
    <xf numFmtId="190" fontId="3" fillId="0" borderId="25" xfId="73" applyNumberFormat="1" applyFont="1" applyFill="1" applyBorder="1"/>
    <xf numFmtId="189" fontId="2" fillId="0" borderId="21" xfId="73" applyNumberFormat="1" applyFont="1" applyFill="1" applyBorder="1"/>
    <xf numFmtId="189" fontId="2" fillId="0" borderId="3" xfId="73" applyNumberFormat="1" applyFont="1" applyFill="1" applyBorder="1"/>
    <xf numFmtId="190" fontId="3" fillId="0" borderId="47" xfId="73" applyNumberFormat="1" applyFont="1" applyFill="1" applyBorder="1"/>
    <xf numFmtId="190" fontId="3" fillId="0" borderId="48" xfId="73" applyNumberFormat="1" applyFont="1" applyFill="1" applyBorder="1"/>
    <xf numFmtId="43" fontId="3" fillId="0" borderId="14" xfId="73" applyNumberFormat="1" applyFont="1" applyFill="1" applyBorder="1"/>
    <xf numFmtId="2" fontId="2" fillId="0" borderId="1" xfId="72" applyNumberFormat="1" applyFont="1" applyFill="1" applyBorder="1"/>
    <xf numFmtId="1" fontId="2" fillId="11" borderId="2" xfId="73" applyNumberFormat="1" applyFont="1" applyFill="1" applyBorder="1"/>
    <xf numFmtId="1" fontId="3" fillId="11" borderId="3" xfId="73" applyNumberFormat="1" applyFont="1" applyFill="1" applyBorder="1"/>
    <xf numFmtId="189" fontId="2" fillId="11" borderId="22" xfId="73" applyNumberFormat="1" applyFont="1" applyFill="1" applyBorder="1"/>
    <xf numFmtId="43" fontId="2" fillId="0" borderId="9" xfId="1" applyNumberFormat="1" applyFont="1" applyFill="1" applyBorder="1"/>
    <xf numFmtId="0" fontId="35" fillId="0" borderId="0" xfId="112"/>
    <xf numFmtId="0" fontId="53" fillId="0" borderId="0" xfId="112" applyFont="1" applyFill="1"/>
    <xf numFmtId="0" fontId="56" fillId="0" borderId="0" xfId="112" applyFont="1"/>
    <xf numFmtId="0" fontId="53" fillId="69" borderId="0" xfId="112" applyFont="1" applyFill="1" applyAlignment="1">
      <alignment horizontal="center"/>
    </xf>
    <xf numFmtId="0" fontId="53" fillId="0" borderId="0" xfId="112" applyFont="1" applyFill="1" applyAlignment="1">
      <alignment horizontal="center"/>
    </xf>
    <xf numFmtId="0" fontId="53" fillId="0" borderId="0" xfId="112" applyFont="1" applyFill="1" applyBorder="1"/>
    <xf numFmtId="0" fontId="53" fillId="0" borderId="0" xfId="112" applyNumberFormat="1" applyFont="1" applyFill="1" applyBorder="1" applyAlignment="1">
      <alignment horizontal="center"/>
    </xf>
    <xf numFmtId="0" fontId="35" fillId="0" borderId="0" xfId="112" applyFont="1" applyFill="1" applyBorder="1" applyAlignment="1">
      <alignment horizontal="center" vertical="center"/>
    </xf>
    <xf numFmtId="0" fontId="55" fillId="0" borderId="0" xfId="112" applyFont="1"/>
    <xf numFmtId="0" fontId="58" fillId="69" borderId="0" xfId="112" applyFont="1" applyFill="1"/>
    <xf numFmtId="0" fontId="35" fillId="0" borderId="0" xfId="112" applyFont="1" applyFill="1" applyBorder="1" applyAlignment="1">
      <alignment horizontal="left" vertical="center"/>
    </xf>
    <xf numFmtId="0" fontId="53" fillId="0" borderId="0" xfId="0" applyFont="1" applyFill="1" applyBorder="1" applyAlignment="1">
      <alignment horizontal="center"/>
    </xf>
    <xf numFmtId="0" fontId="53" fillId="0" borderId="0" xfId="0" applyFont="1" applyFill="1" applyBorder="1"/>
    <xf numFmtId="196" fontId="57" fillId="0" borderId="59" xfId="0" applyNumberFormat="1" applyFont="1" applyFill="1" applyBorder="1" applyAlignment="1">
      <alignment horizontal="left"/>
    </xf>
    <xf numFmtId="0" fontId="57" fillId="0" borderId="0" xfId="0" applyFont="1" applyBorder="1" applyAlignment="1">
      <alignment horizontal="center"/>
    </xf>
    <xf numFmtId="0" fontId="57" fillId="0" borderId="0" xfId="0" applyFont="1" applyBorder="1" applyAlignment="1"/>
    <xf numFmtId="0" fontId="53" fillId="0" borderId="0" xfId="0" applyFont="1" applyFill="1"/>
    <xf numFmtId="0" fontId="57" fillId="0" borderId="0" xfId="0" applyFont="1" applyFill="1"/>
    <xf numFmtId="0" fontId="53" fillId="57" borderId="0" xfId="0" applyFont="1" applyFill="1"/>
    <xf numFmtId="0" fontId="57" fillId="57" borderId="0" xfId="0" applyFont="1" applyFill="1"/>
    <xf numFmtId="0" fontId="60" fillId="0" borderId="0" xfId="0" applyFont="1"/>
    <xf numFmtId="0" fontId="54" fillId="0" borderId="0" xfId="0" applyFont="1"/>
    <xf numFmtId="0" fontId="53" fillId="0" borderId="0" xfId="0" applyFont="1" applyBorder="1"/>
    <xf numFmtId="0" fontId="57" fillId="0" borderId="0" xfId="0" applyFont="1" applyBorder="1"/>
    <xf numFmtId="0" fontId="57" fillId="0" borderId="0" xfId="0" applyFont="1"/>
    <xf numFmtId="0" fontId="53" fillId="0" borderId="0" xfId="0" applyFont="1"/>
    <xf numFmtId="0" fontId="57" fillId="0" borderId="0" xfId="0" applyFont="1" applyFill="1" applyBorder="1"/>
    <xf numFmtId="0" fontId="4" fillId="12" borderId="1" xfId="4" applyFont="1" applyFill="1" applyBorder="1" applyAlignment="1">
      <alignment horizontal="center"/>
    </xf>
    <xf numFmtId="0" fontId="4" fillId="4" borderId="1" xfId="4" applyFont="1" applyFill="1" applyBorder="1" applyAlignment="1">
      <alignment horizontal="center" vertical="center"/>
    </xf>
    <xf numFmtId="0" fontId="12" fillId="0" borderId="49" xfId="2" applyBorder="1"/>
    <xf numFmtId="0" fontId="12" fillId="0" borderId="34" xfId="2" applyBorder="1"/>
    <xf numFmtId="0" fontId="12" fillId="0" borderId="15" xfId="2" applyBorder="1"/>
    <xf numFmtId="0" fontId="2" fillId="0" borderId="5" xfId="2" applyFont="1" applyFill="1" applyBorder="1"/>
    <xf numFmtId="0" fontId="3" fillId="0" borderId="14" xfId="2" applyFont="1" applyFill="1" applyBorder="1"/>
    <xf numFmtId="0" fontId="3" fillId="0" borderId="17" xfId="2" applyFont="1" applyFill="1" applyBorder="1"/>
    <xf numFmtId="0" fontId="12" fillId="0" borderId="18" xfId="2" applyBorder="1"/>
    <xf numFmtId="0" fontId="3" fillId="0" borderId="18" xfId="2" applyFont="1" applyFill="1" applyBorder="1"/>
    <xf numFmtId="0" fontId="12" fillId="0" borderId="19" xfId="2" applyBorder="1"/>
    <xf numFmtId="4" fontId="3" fillId="7" borderId="4" xfId="0" applyNumberFormat="1" applyFont="1" applyFill="1" applyBorder="1"/>
    <xf numFmtId="4" fontId="3" fillId="7" borderId="22" xfId="0" applyNumberFormat="1" applyFont="1" applyFill="1" applyBorder="1"/>
    <xf numFmtId="3" fontId="3" fillId="55" borderId="2" xfId="1" applyNumberFormat="1" applyFont="1" applyFill="1" applyBorder="1"/>
    <xf numFmtId="4" fontId="3" fillId="7" borderId="2" xfId="0" applyNumberFormat="1" applyFont="1" applyFill="1" applyBorder="1"/>
    <xf numFmtId="0" fontId="6" fillId="1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2" fontId="34" fillId="0" borderId="0" xfId="2" applyNumberFormat="1" applyFont="1" applyFill="1" applyAlignment="1">
      <alignment horizontal="left"/>
    </xf>
    <xf numFmtId="0" fontId="4" fillId="16" borderId="1" xfId="0" applyFont="1" applyFill="1" applyBorder="1" applyAlignment="1">
      <alignment horizontal="center"/>
    </xf>
    <xf numFmtId="0" fontId="4" fillId="17" borderId="1" xfId="0" applyFont="1" applyFill="1" applyBorder="1" applyAlignment="1">
      <alignment horizontal="center"/>
    </xf>
    <xf numFmtId="0" fontId="4" fillId="19" borderId="1" xfId="0" applyFont="1" applyFill="1" applyBorder="1" applyAlignment="1">
      <alignment horizontal="center"/>
    </xf>
    <xf numFmtId="189" fontId="5" fillId="0" borderId="1" xfId="1" applyNumberFormat="1" applyFont="1" applyFill="1" applyBorder="1"/>
    <xf numFmtId="189" fontId="4" fillId="14" borderId="1" xfId="1" applyNumberFormat="1" applyFont="1" applyFill="1" applyBorder="1"/>
    <xf numFmtId="190" fontId="4" fillId="13" borderId="1" xfId="1" applyNumberFormat="1" applyFont="1" applyFill="1" applyBorder="1"/>
    <xf numFmtId="190" fontId="5" fillId="0" borderId="1" xfId="1" applyNumberFormat="1" applyFont="1" applyFill="1" applyBorder="1"/>
    <xf numFmtId="0" fontId="4" fillId="21" borderId="1" xfId="4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197" fontId="3" fillId="13" borderId="23" xfId="0" applyNumberFormat="1" applyFont="1" applyFill="1" applyBorder="1"/>
    <xf numFmtId="197" fontId="3" fillId="13" borderId="15" xfId="0" applyNumberFormat="1" applyFont="1" applyFill="1" applyBorder="1"/>
    <xf numFmtId="43" fontId="3" fillId="13" borderId="22" xfId="8" applyFont="1" applyFill="1" applyBorder="1" applyAlignment="1">
      <alignment horizontal="right"/>
    </xf>
    <xf numFmtId="43" fontId="3" fillId="13" borderId="2" xfId="8" applyFont="1" applyFill="1" applyBorder="1" applyAlignment="1">
      <alignment horizontal="right"/>
    </xf>
    <xf numFmtId="43" fontId="3" fillId="13" borderId="3" xfId="8" applyFont="1" applyFill="1" applyBorder="1" applyAlignment="1">
      <alignment horizontal="right"/>
    </xf>
    <xf numFmtId="0" fontId="58" fillId="79" borderId="60" xfId="0" applyFont="1" applyFill="1" applyBorder="1" applyAlignment="1">
      <alignment horizontal="center" vertical="center" wrapText="1"/>
    </xf>
    <xf numFmtId="0" fontId="58" fillId="79" borderId="60" xfId="0" applyFont="1" applyFill="1" applyBorder="1" applyAlignment="1">
      <alignment horizontal="center" vertical="top"/>
    </xf>
    <xf numFmtId="0" fontId="59" fillId="79" borderId="67" xfId="0" applyFont="1" applyFill="1" applyBorder="1" applyAlignment="1">
      <alignment horizontal="center" vertical="center" wrapText="1"/>
    </xf>
    <xf numFmtId="0" fontId="59" fillId="79" borderId="67" xfId="0" applyFont="1" applyFill="1" applyBorder="1" applyAlignment="1">
      <alignment horizontal="center" vertical="top" wrapText="1"/>
    </xf>
    <xf numFmtId="0" fontId="58" fillId="79" borderId="71" xfId="0" applyFont="1" applyFill="1" applyBorder="1" applyAlignment="1">
      <alignment horizontal="center"/>
    </xf>
    <xf numFmtId="0" fontId="58" fillId="79" borderId="70" xfId="0" applyFont="1" applyFill="1" applyBorder="1" applyAlignment="1">
      <alignment vertical="center" wrapText="1"/>
    </xf>
    <xf numFmtId="0" fontId="32" fillId="79" borderId="70" xfId="0" applyFont="1" applyFill="1" applyBorder="1" applyAlignment="1">
      <alignment horizontal="center" vertical="top"/>
    </xf>
    <xf numFmtId="0" fontId="32" fillId="84" borderId="22" xfId="0" applyFont="1" applyFill="1" applyBorder="1" applyAlignment="1">
      <alignment horizontal="left"/>
    </xf>
    <xf numFmtId="189" fontId="3" fillId="0" borderId="72" xfId="9" applyNumberFormat="1" applyFont="1" applyFill="1" applyBorder="1" applyAlignment="1">
      <alignment horizontal="center"/>
    </xf>
    <xf numFmtId="0" fontId="3" fillId="0" borderId="72" xfId="0" applyFont="1" applyBorder="1" applyAlignment="1">
      <alignment horizontal="right"/>
    </xf>
    <xf numFmtId="0" fontId="3" fillId="0" borderId="22" xfId="0" applyFont="1" applyBorder="1" applyAlignment="1">
      <alignment horizontal="center"/>
    </xf>
    <xf numFmtId="0" fontId="3" fillId="84" borderId="22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189" fontId="3" fillId="0" borderId="2" xfId="9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189" fontId="3" fillId="0" borderId="22" xfId="0" applyNumberFormat="1" applyFont="1" applyBorder="1" applyAlignment="1">
      <alignment horizontal="center"/>
    </xf>
    <xf numFmtId="0" fontId="32" fillId="84" borderId="2" xfId="0" applyFont="1" applyFill="1" applyBorder="1" applyAlignment="1">
      <alignment horizontal="left"/>
    </xf>
    <xf numFmtId="189" fontId="32" fillId="0" borderId="2" xfId="9" applyNumberFormat="1" applyFont="1" applyFill="1" applyBorder="1" applyAlignment="1">
      <alignment horizontal="center"/>
    </xf>
    <xf numFmtId="0" fontId="32" fillId="84" borderId="2" xfId="0" applyFont="1" applyFill="1" applyBorder="1" applyAlignment="1">
      <alignment horizontal="left" vertical="center"/>
    </xf>
    <xf numFmtId="189" fontId="3" fillId="0" borderId="2" xfId="9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89" fontId="3" fillId="0" borderId="2" xfId="0" applyNumberFormat="1" applyFont="1" applyBorder="1" applyAlignment="1">
      <alignment horizontal="center" vertical="center" wrapText="1"/>
    </xf>
    <xf numFmtId="189" fontId="3" fillId="0" borderId="2" xfId="0" applyNumberFormat="1" applyFont="1" applyBorder="1" applyAlignment="1">
      <alignment horizontal="center" vertical="center"/>
    </xf>
    <xf numFmtId="189" fontId="32" fillId="0" borderId="22" xfId="9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right"/>
    </xf>
    <xf numFmtId="0" fontId="32" fillId="0" borderId="22" xfId="0" applyFont="1" applyBorder="1" applyAlignment="1">
      <alignment horizontal="center"/>
    </xf>
    <xf numFmtId="189" fontId="32" fillId="0" borderId="2" xfId="9" applyNumberFormat="1" applyFont="1" applyFill="1" applyBorder="1" applyAlignment="1">
      <alignment horizontal="center" vertical="center"/>
    </xf>
    <xf numFmtId="189" fontId="32" fillId="0" borderId="2" xfId="0" applyNumberFormat="1" applyFont="1" applyBorder="1" applyAlignment="1">
      <alignment horizontal="center" vertical="center" wrapText="1"/>
    </xf>
    <xf numFmtId="189" fontId="32" fillId="0" borderId="2" xfId="0" applyNumberFormat="1" applyFont="1" applyBorder="1" applyAlignment="1">
      <alignment horizontal="center" vertical="center"/>
    </xf>
    <xf numFmtId="189" fontId="3" fillId="0" borderId="22" xfId="9" applyNumberFormat="1" applyFont="1" applyFill="1" applyBorder="1" applyAlignment="1">
      <alignment horizontal="center"/>
    </xf>
    <xf numFmtId="0" fontId="3" fillId="0" borderId="22" xfId="0" applyFont="1" applyBorder="1" applyAlignment="1">
      <alignment horizontal="right"/>
    </xf>
    <xf numFmtId="0" fontId="3" fillId="0" borderId="22" xfId="0" applyFont="1" applyBorder="1" applyAlignment="1">
      <alignment horizontal="center" wrapText="1"/>
    </xf>
    <xf numFmtId="0" fontId="32" fillId="84" borderId="2" xfId="0" applyFont="1" applyFill="1" applyBorder="1" applyAlignment="1">
      <alignment horizontal="left" vertical="center" wrapText="1"/>
    </xf>
    <xf numFmtId="189" fontId="32" fillId="0" borderId="22" xfId="9" applyNumberFormat="1" applyFont="1" applyFill="1" applyBorder="1" applyAlignment="1">
      <alignment horizontal="center" vertical="center"/>
    </xf>
    <xf numFmtId="0" fontId="32" fillId="0" borderId="22" xfId="0" applyFont="1" applyBorder="1" applyAlignment="1">
      <alignment horizontal="right" vertical="center"/>
    </xf>
    <xf numFmtId="0" fontId="32" fillId="0" borderId="22" xfId="0" applyFont="1" applyBorder="1" applyAlignment="1">
      <alignment horizontal="center" vertical="center"/>
    </xf>
    <xf numFmtId="0" fontId="32" fillId="84" borderId="3" xfId="0" applyFont="1" applyFill="1" applyBorder="1" applyAlignment="1">
      <alignment horizontal="left"/>
    </xf>
    <xf numFmtId="189" fontId="3" fillId="0" borderId="9" xfId="9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58" fillId="0" borderId="9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58" fillId="0" borderId="1" xfId="0" applyFont="1" applyBorder="1" applyAlignment="1">
      <alignment horizontal="center"/>
    </xf>
    <xf numFmtId="0" fontId="58" fillId="85" borderId="1" xfId="0" applyFont="1" applyFill="1" applyBorder="1" applyAlignment="1">
      <alignment horizontal="center"/>
    </xf>
    <xf numFmtId="189" fontId="58" fillId="0" borderId="1" xfId="9" applyNumberFormat="1" applyFont="1" applyFill="1" applyBorder="1" applyAlignment="1">
      <alignment horizontal="center"/>
    </xf>
    <xf numFmtId="3" fontId="58" fillId="0" borderId="1" xfId="9" applyNumberFormat="1" applyFont="1" applyFill="1" applyBorder="1" applyAlignment="1">
      <alignment horizontal="center"/>
    </xf>
    <xf numFmtId="3" fontId="58" fillId="0" borderId="1" xfId="0" applyNumberFormat="1" applyFont="1" applyBorder="1" applyAlignment="1">
      <alignment horizontal="right"/>
    </xf>
    <xf numFmtId="0" fontId="58" fillId="86" borderId="1" xfId="0" applyFont="1" applyFill="1" applyBorder="1" applyAlignment="1">
      <alignment horizontal="center"/>
    </xf>
    <xf numFmtId="189" fontId="58" fillId="0" borderId="1" xfId="9" applyNumberFormat="1" applyFont="1" applyBorder="1" applyAlignment="1">
      <alignment horizontal="center"/>
    </xf>
    <xf numFmtId="0" fontId="58" fillId="0" borderId="0" xfId="0" applyFont="1" applyAlignment="1">
      <alignment horizontal="left"/>
    </xf>
    <xf numFmtId="0" fontId="58" fillId="0" borderId="0" xfId="0" applyFont="1" applyAlignment="1">
      <alignment horizontal="center"/>
    </xf>
    <xf numFmtId="3" fontId="61" fillId="0" borderId="0" xfId="0" applyNumberFormat="1" applyFont="1" applyAlignment="1">
      <alignment horizontal="center" vertical="top"/>
    </xf>
    <xf numFmtId="0" fontId="32" fillId="0" borderId="0" xfId="0" applyFont="1"/>
    <xf numFmtId="0" fontId="58" fillId="87" borderId="0" xfId="0" applyFont="1" applyFill="1"/>
    <xf numFmtId="0" fontId="32" fillId="0" borderId="0" xfId="0" applyFont="1" applyAlignment="1">
      <alignment horizontal="center"/>
    </xf>
    <xf numFmtId="0" fontId="32" fillId="0" borderId="0" xfId="0" applyFont="1" applyFill="1" applyBorder="1"/>
    <xf numFmtId="0" fontId="58" fillId="85" borderId="0" xfId="0" applyFont="1" applyFill="1"/>
    <xf numFmtId="0" fontId="32" fillId="85" borderId="0" xfId="0" applyFont="1" applyFill="1" applyAlignment="1">
      <alignment horizontal="center"/>
    </xf>
    <xf numFmtId="0" fontId="0" fillId="85" borderId="0" xfId="0" applyFill="1" applyAlignment="1">
      <alignment horizontal="center" vertical="center"/>
    </xf>
    <xf numFmtId="0" fontId="58" fillId="0" borderId="0" xfId="0" applyFont="1"/>
    <xf numFmtId="0" fontId="0" fillId="0" borderId="0" xfId="0" applyAlignment="1">
      <alignment horizontal="center" vertical="center"/>
    </xf>
    <xf numFmtId="3" fontId="32" fillId="0" borderId="0" xfId="0" applyNumberFormat="1" applyFont="1"/>
    <xf numFmtId="0" fontId="58" fillId="89" borderId="60" xfId="0" applyFont="1" applyFill="1" applyBorder="1" applyAlignment="1">
      <alignment horizontal="center"/>
    </xf>
    <xf numFmtId="0" fontId="58" fillId="85" borderId="60" xfId="0" applyFont="1" applyFill="1" applyBorder="1" applyAlignment="1">
      <alignment horizontal="center"/>
    </xf>
    <xf numFmtId="0" fontId="58" fillId="91" borderId="60" xfId="0" applyFont="1" applyFill="1" applyBorder="1" applyAlignment="1">
      <alignment horizontal="center"/>
    </xf>
    <xf numFmtId="0" fontId="58" fillId="93" borderId="60" xfId="0" applyFont="1" applyFill="1" applyBorder="1" applyAlignment="1">
      <alignment horizontal="center"/>
    </xf>
    <xf numFmtId="0" fontId="58" fillId="94" borderId="60" xfId="0" applyFont="1" applyFill="1" applyBorder="1" applyAlignment="1">
      <alignment horizontal="center"/>
    </xf>
    <xf numFmtId="0" fontId="58" fillId="89" borderId="70" xfId="0" applyFont="1" applyFill="1" applyBorder="1"/>
    <xf numFmtId="0" fontId="58" fillId="85" borderId="70" xfId="0" applyFont="1" applyFill="1" applyBorder="1"/>
    <xf numFmtId="0" fontId="58" fillId="91" borderId="70" xfId="0" applyFont="1" applyFill="1" applyBorder="1"/>
    <xf numFmtId="0" fontId="58" fillId="93" borderId="70" xfId="0" applyFont="1" applyFill="1" applyBorder="1"/>
    <xf numFmtId="0" fontId="58" fillId="94" borderId="70" xfId="0" applyFont="1" applyFill="1" applyBorder="1"/>
    <xf numFmtId="0" fontId="32" fillId="0" borderId="22" xfId="0" applyFont="1" applyBorder="1" applyAlignment="1">
      <alignment horizontal="left"/>
    </xf>
    <xf numFmtId="0" fontId="58" fillId="0" borderId="22" xfId="0" applyFont="1" applyBorder="1" applyAlignment="1">
      <alignment horizontal="center"/>
    </xf>
    <xf numFmtId="189" fontId="58" fillId="85" borderId="2" xfId="9" applyNumberFormat="1" applyFont="1" applyFill="1" applyBorder="1"/>
    <xf numFmtId="189" fontId="32" fillId="0" borderId="22" xfId="9" applyNumberFormat="1" applyFont="1" applyFill="1" applyBorder="1"/>
    <xf numFmtId="3" fontId="32" fillId="0" borderId="22" xfId="9" applyNumberFormat="1" applyFont="1" applyFill="1" applyBorder="1"/>
    <xf numFmtId="190" fontId="58" fillId="85" borderId="2" xfId="9" applyNumberFormat="1" applyFont="1" applyFill="1" applyBorder="1"/>
    <xf numFmtId="191" fontId="32" fillId="0" borderId="22" xfId="9" applyNumberFormat="1" applyFont="1" applyFill="1" applyBorder="1"/>
    <xf numFmtId="43" fontId="58" fillId="85" borderId="2" xfId="9" applyFont="1" applyFill="1" applyBorder="1"/>
    <xf numFmtId="189" fontId="32" fillId="84" borderId="22" xfId="9" applyNumberFormat="1" applyFont="1" applyFill="1" applyBorder="1"/>
    <xf numFmtId="3" fontId="32" fillId="84" borderId="22" xfId="9" applyNumberFormat="1" applyFont="1" applyFill="1" applyBorder="1"/>
    <xf numFmtId="191" fontId="32" fillId="84" borderId="22" xfId="9" applyNumberFormat="1" applyFont="1" applyFill="1" applyBorder="1"/>
    <xf numFmtId="0" fontId="32" fillId="0" borderId="2" xfId="0" applyFont="1" applyBorder="1" applyAlignment="1">
      <alignment horizontal="left"/>
    </xf>
    <xf numFmtId="189" fontId="32" fillId="0" borderId="2" xfId="9" applyNumberFormat="1" applyFont="1" applyFill="1" applyBorder="1"/>
    <xf numFmtId="3" fontId="32" fillId="0" borderId="2" xfId="9" applyNumberFormat="1" applyFont="1" applyFill="1" applyBorder="1"/>
    <xf numFmtId="191" fontId="32" fillId="0" borderId="2" xfId="9" applyNumberFormat="1" applyFont="1" applyFill="1" applyBorder="1"/>
    <xf numFmtId="189" fontId="32" fillId="0" borderId="2" xfId="0" applyNumberFormat="1" applyFont="1" applyBorder="1"/>
    <xf numFmtId="3" fontId="32" fillId="0" borderId="2" xfId="0" applyNumberFormat="1" applyFont="1" applyBorder="1"/>
    <xf numFmtId="191" fontId="32" fillId="0" borderId="2" xfId="0" applyNumberFormat="1" applyFont="1" applyBorder="1"/>
    <xf numFmtId="189" fontId="32" fillId="84" borderId="2" xfId="9" applyNumberFormat="1" applyFont="1" applyFill="1" applyBorder="1"/>
    <xf numFmtId="3" fontId="32" fillId="84" borderId="2" xfId="9" applyNumberFormat="1" applyFont="1" applyFill="1" applyBorder="1"/>
    <xf numFmtId="191" fontId="32" fillId="84" borderId="2" xfId="9" applyNumberFormat="1" applyFont="1" applyFill="1" applyBorder="1"/>
    <xf numFmtId="0" fontId="32" fillId="0" borderId="3" xfId="0" applyFont="1" applyBorder="1" applyAlignment="1">
      <alignment horizontal="left"/>
    </xf>
    <xf numFmtId="189" fontId="3" fillId="0" borderId="9" xfId="9" applyNumberFormat="1" applyFont="1" applyFill="1" applyBorder="1"/>
    <xf numFmtId="3" fontId="3" fillId="0" borderId="22" xfId="9" applyNumberFormat="1" applyFont="1" applyFill="1" applyBorder="1"/>
    <xf numFmtId="189" fontId="3" fillId="0" borderId="22" xfId="9" applyNumberFormat="1" applyFont="1" applyFill="1" applyBorder="1"/>
    <xf numFmtId="191" fontId="3" fillId="0" borderId="22" xfId="9" applyNumberFormat="1" applyFont="1" applyFill="1" applyBorder="1"/>
    <xf numFmtId="0" fontId="58" fillId="0" borderId="1" xfId="0" applyFont="1" applyBorder="1" applyAlignment="1">
      <alignment horizontal="left"/>
    </xf>
    <xf numFmtId="189" fontId="58" fillId="85" borderId="1" xfId="9" applyNumberFormat="1" applyFont="1" applyFill="1" applyBorder="1"/>
    <xf numFmtId="189" fontId="58" fillId="0" borderId="1" xfId="9" applyNumberFormat="1" applyFont="1" applyFill="1" applyBorder="1"/>
    <xf numFmtId="190" fontId="58" fillId="0" borderId="1" xfId="9" applyNumberFormat="1" applyFont="1" applyFill="1" applyBorder="1"/>
    <xf numFmtId="191" fontId="58" fillId="0" borderId="1" xfId="9" applyNumberFormat="1" applyFont="1" applyFill="1" applyBorder="1"/>
    <xf numFmtId="189" fontId="32" fillId="0" borderId="0" xfId="9" applyNumberFormat="1" applyFont="1" applyFill="1" applyBorder="1"/>
    <xf numFmtId="189" fontId="58" fillId="0" borderId="0" xfId="9" applyNumberFormat="1" applyFont="1" applyFill="1" applyBorder="1"/>
    <xf numFmtId="189" fontId="32" fillId="0" borderId="0" xfId="9" applyNumberFormat="1" applyFont="1" applyBorder="1"/>
    <xf numFmtId="43" fontId="58" fillId="0" borderId="0" xfId="9" applyFont="1" applyBorder="1"/>
    <xf numFmtId="43" fontId="32" fillId="0" borderId="0" xfId="9" applyFont="1" applyBorder="1"/>
    <xf numFmtId="43" fontId="32" fillId="0" borderId="0" xfId="0" applyNumberFormat="1" applyFont="1"/>
    <xf numFmtId="43" fontId="58" fillId="0" borderId="0" xfId="0" applyNumberFormat="1" applyFont="1"/>
    <xf numFmtId="0" fontId="58" fillId="57" borderId="0" xfId="0" applyFont="1" applyFill="1"/>
    <xf numFmtId="3" fontId="3" fillId="55" borderId="21" xfId="1" applyNumberFormat="1" applyFont="1" applyFill="1" applyBorder="1"/>
    <xf numFmtId="3" fontId="3" fillId="55" borderId="27" xfId="1" applyNumberFormat="1" applyFont="1" applyFill="1" applyBorder="1"/>
    <xf numFmtId="0" fontId="3" fillId="0" borderId="0" xfId="0" applyFont="1" applyFill="1" applyAlignment="1">
      <alignment horizontal="left"/>
    </xf>
    <xf numFmtId="0" fontId="4" fillId="0" borderId="49" xfId="4" applyFont="1" applyFill="1" applyBorder="1" applyAlignment="1">
      <alignment horizontal="right"/>
    </xf>
    <xf numFmtId="192" fontId="2" fillId="0" borderId="1" xfId="1" applyNumberFormat="1" applyFont="1" applyFill="1" applyBorder="1" applyAlignment="1">
      <alignment horizontal="right"/>
    </xf>
    <xf numFmtId="0" fontId="2" fillId="0" borderId="1" xfId="72" applyFont="1" applyFill="1" applyBorder="1" applyAlignment="1">
      <alignment horizontal="right"/>
    </xf>
    <xf numFmtId="0" fontId="3" fillId="0" borderId="22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27" xfId="2" applyFont="1" applyFill="1" applyBorder="1" applyAlignment="1">
      <alignment horizontal="center"/>
    </xf>
    <xf numFmtId="0" fontId="3" fillId="0" borderId="34" xfId="2" applyFont="1" applyFill="1" applyBorder="1" applyAlignment="1">
      <alignment horizontal="center"/>
    </xf>
    <xf numFmtId="0" fontId="12" fillId="0" borderId="0" xfId="2" applyBorder="1"/>
    <xf numFmtId="0" fontId="2" fillId="0" borderId="0" xfId="2" applyFont="1" applyFill="1" applyBorder="1"/>
    <xf numFmtId="0" fontId="3" fillId="5" borderId="2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3" fillId="0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20" borderId="1" xfId="0" applyFont="1" applyFill="1" applyBorder="1" applyAlignment="1">
      <alignment horizontal="center"/>
    </xf>
    <xf numFmtId="0" fontId="10" fillId="21" borderId="1" xfId="0" applyFont="1" applyFill="1" applyBorder="1" applyAlignment="1">
      <alignment horizontal="center"/>
    </xf>
    <xf numFmtId="0" fontId="10" fillId="13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6" fillId="11" borderId="1" xfId="4" applyFont="1" applyFill="1" applyBorder="1" applyAlignment="1">
      <alignment horizontal="center" vertical="center"/>
    </xf>
    <xf numFmtId="0" fontId="6" fillId="4" borderId="1" xfId="4" applyFont="1" applyFill="1" applyBorder="1" applyAlignment="1">
      <alignment horizontal="center" vertical="center"/>
    </xf>
    <xf numFmtId="0" fontId="6" fillId="5" borderId="1" xfId="4" applyFont="1" applyFill="1" applyBorder="1" applyAlignment="1">
      <alignment horizontal="center"/>
    </xf>
    <xf numFmtId="0" fontId="6" fillId="12" borderId="1" xfId="4" applyFont="1" applyFill="1" applyBorder="1" applyAlignment="1">
      <alignment horizontal="center"/>
    </xf>
    <xf numFmtId="0" fontId="6" fillId="14" borderId="1" xfId="4" applyFont="1" applyFill="1" applyBorder="1" applyAlignment="1">
      <alignment horizontal="center"/>
    </xf>
    <xf numFmtId="0" fontId="6" fillId="13" borderId="1" xfId="4" applyFont="1" applyFill="1" applyBorder="1" applyAlignment="1">
      <alignment horizontal="center"/>
    </xf>
    <xf numFmtId="0" fontId="6" fillId="15" borderId="1" xfId="4" applyFont="1" applyFill="1" applyBorder="1" applyAlignment="1">
      <alignment horizontal="center"/>
    </xf>
    <xf numFmtId="0" fontId="2" fillId="0" borderId="0" xfId="2" applyFont="1" applyBorder="1" applyAlignment="1">
      <alignment horizontal="left"/>
    </xf>
    <xf numFmtId="0" fontId="3" fillId="0" borderId="0" xfId="2" applyFont="1" applyBorder="1" applyAlignment="1">
      <alignment horizontal="left"/>
    </xf>
    <xf numFmtId="0" fontId="2" fillId="0" borderId="11" xfId="2" applyFont="1" applyFill="1" applyBorder="1" applyAlignment="1">
      <alignment horizontal="center"/>
    </xf>
    <xf numFmtId="0" fontId="2" fillId="0" borderId="12" xfId="2" applyFont="1" applyFill="1" applyBorder="1" applyAlignment="1">
      <alignment horizontal="center"/>
    </xf>
    <xf numFmtId="0" fontId="2" fillId="0" borderId="13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applyFont="1" applyFill="1" applyBorder="1" applyAlignment="1">
      <alignment horizontal="center"/>
    </xf>
    <xf numFmtId="0" fontId="3" fillId="0" borderId="8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10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10" fillId="54" borderId="49" xfId="0" applyFont="1" applyFill="1" applyBorder="1" applyAlignment="1">
      <alignment horizontal="center" wrapText="1"/>
    </xf>
    <xf numFmtId="0" fontId="10" fillId="54" borderId="0" xfId="0" applyFont="1" applyFill="1" applyBorder="1" applyAlignment="1">
      <alignment horizontal="center" wrapText="1"/>
    </xf>
    <xf numFmtId="0" fontId="10" fillId="21" borderId="4" xfId="0" applyFont="1" applyFill="1" applyBorder="1" applyAlignment="1">
      <alignment horizontal="center" wrapText="1"/>
    </xf>
    <xf numFmtId="0" fontId="10" fillId="21" borderId="9" xfId="0" applyFont="1" applyFill="1" applyBorder="1" applyAlignment="1">
      <alignment horizontal="center" wrapText="1"/>
    </xf>
    <xf numFmtId="0" fontId="10" fillId="0" borderId="34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21" borderId="32" xfId="0" applyFont="1" applyFill="1" applyBorder="1" applyAlignment="1">
      <alignment horizontal="center"/>
    </xf>
    <xf numFmtId="0" fontId="10" fillId="53" borderId="10" xfId="0" applyFont="1" applyFill="1" applyBorder="1" applyAlignment="1">
      <alignment horizontal="center"/>
    </xf>
    <xf numFmtId="0" fontId="10" fillId="53" borderId="32" xfId="0" applyFont="1" applyFill="1" applyBorder="1" applyAlignment="1">
      <alignment horizontal="center"/>
    </xf>
    <xf numFmtId="0" fontId="10" fillId="53" borderId="33" xfId="0" applyFont="1" applyFill="1" applyBorder="1" applyAlignment="1">
      <alignment horizontal="center"/>
    </xf>
    <xf numFmtId="0" fontId="10" fillId="0" borderId="46" xfId="0" applyFont="1" applyFill="1" applyBorder="1" applyAlignment="1">
      <alignment horizontal="center"/>
    </xf>
    <xf numFmtId="0" fontId="10" fillId="0" borderId="45" xfId="0" applyFont="1" applyFill="1" applyBorder="1" applyAlignment="1">
      <alignment horizontal="center"/>
    </xf>
    <xf numFmtId="0" fontId="10" fillId="0" borderId="44" xfId="0" applyFont="1" applyFill="1" applyBorder="1" applyAlignment="1">
      <alignment horizontal="center"/>
    </xf>
    <xf numFmtId="0" fontId="10" fillId="12" borderId="46" xfId="0" applyFont="1" applyFill="1" applyBorder="1" applyAlignment="1">
      <alignment horizontal="center"/>
    </xf>
    <xf numFmtId="0" fontId="10" fillId="12" borderId="45" xfId="0" applyFont="1" applyFill="1" applyBorder="1" applyAlignment="1">
      <alignment horizontal="center"/>
    </xf>
    <xf numFmtId="0" fontId="10" fillId="12" borderId="44" xfId="0" applyFont="1" applyFill="1" applyBorder="1" applyAlignment="1">
      <alignment horizontal="center"/>
    </xf>
    <xf numFmtId="0" fontId="58" fillId="79" borderId="60" xfId="0" applyFont="1" applyFill="1" applyBorder="1" applyAlignment="1">
      <alignment horizontal="center" vertical="center" wrapText="1"/>
    </xf>
    <xf numFmtId="0" fontId="58" fillId="79" borderId="67" xfId="0" applyFont="1" applyFill="1" applyBorder="1" applyAlignment="1">
      <alignment horizontal="center" vertical="center" wrapText="1"/>
    </xf>
    <xf numFmtId="0" fontId="58" fillId="79" borderId="70" xfId="0" applyFont="1" applyFill="1" applyBorder="1" applyAlignment="1">
      <alignment horizontal="center" vertical="center" wrapText="1"/>
    </xf>
    <xf numFmtId="0" fontId="58" fillId="83" borderId="66" xfId="0" applyFont="1" applyFill="1" applyBorder="1" applyAlignment="1">
      <alignment horizontal="center"/>
    </xf>
    <xf numFmtId="0" fontId="58" fillId="83" borderId="61" xfId="0" applyFont="1" applyFill="1" applyBorder="1" applyAlignment="1">
      <alignment horizontal="center"/>
    </xf>
    <xf numFmtId="0" fontId="58" fillId="83" borderId="62" xfId="0" applyFont="1" applyFill="1" applyBorder="1" applyAlignment="1">
      <alignment horizontal="center"/>
    </xf>
    <xf numFmtId="0" fontId="58" fillId="79" borderId="68" xfId="0" applyFont="1" applyFill="1" applyBorder="1" applyAlignment="1">
      <alignment horizontal="center"/>
    </xf>
    <xf numFmtId="0" fontId="58" fillId="79" borderId="69" xfId="0" applyFont="1" applyFill="1" applyBorder="1" applyAlignment="1">
      <alignment horizontal="center"/>
    </xf>
    <xf numFmtId="0" fontId="58" fillId="79" borderId="60" xfId="0" applyFont="1" applyFill="1" applyBorder="1" applyAlignment="1">
      <alignment horizontal="center" vertical="center"/>
    </xf>
    <xf numFmtId="0" fontId="58" fillId="79" borderId="70" xfId="0" applyFont="1" applyFill="1" applyBorder="1" applyAlignment="1">
      <alignment horizontal="center" vertical="center"/>
    </xf>
    <xf numFmtId="0" fontId="58" fillId="79" borderId="66" xfId="0" applyFont="1" applyFill="1" applyBorder="1" applyAlignment="1">
      <alignment horizontal="center" vertical="center"/>
    </xf>
    <xf numFmtId="0" fontId="58" fillId="79" borderId="62" xfId="0" applyFont="1" applyFill="1" applyBorder="1" applyAlignment="1">
      <alignment horizontal="center" vertical="center"/>
    </xf>
    <xf numFmtId="0" fontId="58" fillId="85" borderId="4" xfId="0" applyFont="1" applyFill="1" applyBorder="1" applyAlignment="1">
      <alignment horizontal="center"/>
    </xf>
    <xf numFmtId="0" fontId="58" fillId="85" borderId="9" xfId="0" applyFont="1" applyFill="1" applyBorder="1" applyAlignment="1">
      <alignment horizontal="center"/>
    </xf>
    <xf numFmtId="0" fontId="58" fillId="85" borderId="16" xfId="0" applyFont="1" applyFill="1" applyBorder="1" applyAlignment="1">
      <alignment horizontal="center"/>
    </xf>
    <xf numFmtId="0" fontId="58" fillId="79" borderId="67" xfId="0" applyFont="1" applyFill="1" applyBorder="1" applyAlignment="1">
      <alignment horizontal="center" vertical="center"/>
    </xf>
    <xf numFmtId="0" fontId="59" fillId="79" borderId="60" xfId="0" applyFont="1" applyFill="1" applyBorder="1" applyAlignment="1">
      <alignment horizontal="center" vertical="center" wrapText="1" shrinkToFit="1"/>
    </xf>
    <xf numFmtId="0" fontId="59" fillId="79" borderId="67" xfId="0" applyFont="1" applyFill="1" applyBorder="1" applyAlignment="1">
      <alignment horizontal="center" vertical="center" wrapText="1" shrinkToFit="1"/>
    </xf>
    <xf numFmtId="0" fontId="58" fillId="80" borderId="60" xfId="0" applyFont="1" applyFill="1" applyBorder="1" applyAlignment="1">
      <alignment horizontal="center" vertical="center" wrapText="1" shrinkToFit="1"/>
    </xf>
    <xf numFmtId="0" fontId="58" fillId="80" borderId="67" xfId="0" applyFont="1" applyFill="1" applyBorder="1" applyAlignment="1">
      <alignment horizontal="center" vertical="center" wrapText="1" shrinkToFit="1"/>
    </xf>
    <xf numFmtId="0" fontId="58" fillId="78" borderId="61" xfId="0" applyFont="1" applyFill="1" applyBorder="1" applyAlignment="1">
      <alignment horizontal="center"/>
    </xf>
    <xf numFmtId="0" fontId="58" fillId="78" borderId="62" xfId="0" applyFont="1" applyFill="1" applyBorder="1" applyAlignment="1">
      <alignment horizontal="center"/>
    </xf>
    <xf numFmtId="0" fontId="58" fillId="81" borderId="63" xfId="0" applyFont="1" applyFill="1" applyBorder="1" applyAlignment="1">
      <alignment horizontal="center"/>
    </xf>
    <xf numFmtId="0" fontId="58" fillId="81" borderId="64" xfId="0" applyFont="1" applyFill="1" applyBorder="1" applyAlignment="1">
      <alignment horizontal="center"/>
    </xf>
    <xf numFmtId="0" fontId="58" fillId="81" borderId="65" xfId="0" applyFont="1" applyFill="1" applyBorder="1" applyAlignment="1">
      <alignment horizontal="center"/>
    </xf>
    <xf numFmtId="0" fontId="58" fillId="82" borderId="66" xfId="0" applyFont="1" applyFill="1" applyBorder="1" applyAlignment="1">
      <alignment horizontal="center"/>
    </xf>
    <xf numFmtId="0" fontId="58" fillId="82" borderId="61" xfId="0" applyFont="1" applyFill="1" applyBorder="1" applyAlignment="1">
      <alignment horizontal="center"/>
    </xf>
    <xf numFmtId="0" fontId="58" fillId="82" borderId="62" xfId="0" applyFont="1" applyFill="1" applyBorder="1" applyAlignment="1">
      <alignment horizontal="center"/>
    </xf>
    <xf numFmtId="0" fontId="58" fillId="87" borderId="66" xfId="0" applyFont="1" applyFill="1" applyBorder="1" applyAlignment="1">
      <alignment horizontal="center"/>
    </xf>
    <xf numFmtId="0" fontId="58" fillId="87" borderId="61" xfId="0" applyFont="1" applyFill="1" applyBorder="1" applyAlignment="1">
      <alignment horizontal="center"/>
    </xf>
    <xf numFmtId="0" fontId="58" fillId="87" borderId="62" xfId="0" applyFont="1" applyFill="1" applyBorder="1" applyAlignment="1">
      <alignment horizontal="center"/>
    </xf>
    <xf numFmtId="0" fontId="58" fillId="88" borderId="60" xfId="0" applyFont="1" applyFill="1" applyBorder="1" applyAlignment="1">
      <alignment horizontal="center" vertical="center"/>
    </xf>
    <xf numFmtId="0" fontId="58" fillId="88" borderId="67" xfId="0" applyFont="1" applyFill="1" applyBorder="1" applyAlignment="1">
      <alignment horizontal="center" vertical="center"/>
    </xf>
    <xf numFmtId="0" fontId="58" fillId="88" borderId="70" xfId="0" applyFont="1" applyFill="1" applyBorder="1" applyAlignment="1">
      <alignment horizontal="center" vertical="center"/>
    </xf>
    <xf numFmtId="0" fontId="58" fillId="88" borderId="60" xfId="0" applyFont="1" applyFill="1" applyBorder="1" applyAlignment="1">
      <alignment horizontal="center" vertical="center" wrapText="1"/>
    </xf>
    <xf numFmtId="0" fontId="58" fillId="88" borderId="67" xfId="0" applyFont="1" applyFill="1" applyBorder="1" applyAlignment="1">
      <alignment horizontal="center" vertical="center" wrapText="1"/>
    </xf>
    <xf numFmtId="0" fontId="58" fillId="88" borderId="70" xfId="0" applyFont="1" applyFill="1" applyBorder="1" applyAlignment="1">
      <alignment horizontal="center" vertical="center" wrapText="1"/>
    </xf>
    <xf numFmtId="0" fontId="58" fillId="89" borderId="63" xfId="0" applyFont="1" applyFill="1" applyBorder="1" applyAlignment="1">
      <alignment horizontal="center" vertical="center"/>
    </xf>
    <xf numFmtId="0" fontId="58" fillId="89" borderId="64" xfId="0" applyFont="1" applyFill="1" applyBorder="1" applyAlignment="1">
      <alignment horizontal="center" vertical="center"/>
    </xf>
    <xf numFmtId="0" fontId="58" fillId="89" borderId="65" xfId="0" applyFont="1" applyFill="1" applyBorder="1" applyAlignment="1">
      <alignment horizontal="center" vertical="center"/>
    </xf>
    <xf numFmtId="0" fontId="58" fillId="89" borderId="73" xfId="0" applyFont="1" applyFill="1" applyBorder="1" applyAlignment="1">
      <alignment horizontal="center" vertical="center"/>
    </xf>
    <xf numFmtId="0" fontId="58" fillId="89" borderId="68" xfId="0" applyFont="1" applyFill="1" applyBorder="1" applyAlignment="1">
      <alignment horizontal="center" vertical="center"/>
    </xf>
    <xf numFmtId="0" fontId="58" fillId="89" borderId="69" xfId="0" applyFont="1" applyFill="1" applyBorder="1" applyAlignment="1">
      <alignment horizontal="center" vertical="center"/>
    </xf>
    <xf numFmtId="0" fontId="58" fillId="90" borderId="66" xfId="0" applyFont="1" applyFill="1" applyBorder="1" applyAlignment="1">
      <alignment horizontal="center"/>
    </xf>
    <xf numFmtId="0" fontId="58" fillId="90" borderId="61" xfId="0" applyFont="1" applyFill="1" applyBorder="1" applyAlignment="1">
      <alignment horizontal="center"/>
    </xf>
    <xf numFmtId="0" fontId="58" fillId="90" borderId="62" xfId="0" applyFont="1" applyFill="1" applyBorder="1" applyAlignment="1">
      <alignment horizontal="center"/>
    </xf>
    <xf numFmtId="0" fontId="58" fillId="85" borderId="66" xfId="0" applyFont="1" applyFill="1" applyBorder="1" applyAlignment="1">
      <alignment horizontal="center"/>
    </xf>
    <xf numFmtId="0" fontId="58" fillId="85" borderId="61" xfId="0" applyFont="1" applyFill="1" applyBorder="1" applyAlignment="1">
      <alignment horizontal="center"/>
    </xf>
    <xf numFmtId="0" fontId="58" fillId="85" borderId="62" xfId="0" applyFont="1" applyFill="1" applyBorder="1" applyAlignment="1">
      <alignment horizontal="center"/>
    </xf>
    <xf numFmtId="0" fontId="58" fillId="91" borderId="66" xfId="0" applyFont="1" applyFill="1" applyBorder="1" applyAlignment="1">
      <alignment horizontal="center"/>
    </xf>
    <xf numFmtId="0" fontId="58" fillId="91" borderId="61" xfId="0" applyFont="1" applyFill="1" applyBorder="1" applyAlignment="1">
      <alignment horizontal="center"/>
    </xf>
    <xf numFmtId="0" fontId="58" fillId="91" borderId="62" xfId="0" applyFont="1" applyFill="1" applyBorder="1" applyAlignment="1">
      <alignment horizontal="center"/>
    </xf>
    <xf numFmtId="0" fontId="58" fillId="92" borderId="66" xfId="0" applyFont="1" applyFill="1" applyBorder="1" applyAlignment="1">
      <alignment horizontal="center"/>
    </xf>
    <xf numFmtId="0" fontId="58" fillId="92" borderId="61" xfId="0" applyFont="1" applyFill="1" applyBorder="1" applyAlignment="1">
      <alignment horizontal="center"/>
    </xf>
    <xf numFmtId="0" fontId="58" fillId="92" borderId="62" xfId="0" applyFont="1" applyFill="1" applyBorder="1" applyAlignment="1">
      <alignment horizontal="center"/>
    </xf>
    <xf numFmtId="0" fontId="59" fillId="80" borderId="60" xfId="0" applyFont="1" applyFill="1" applyBorder="1" applyAlignment="1">
      <alignment horizontal="center" vertical="center"/>
    </xf>
    <xf numFmtId="0" fontId="59" fillId="80" borderId="70" xfId="0" applyFont="1" applyFill="1" applyBorder="1" applyAlignment="1">
      <alignment horizontal="center" vertical="center"/>
    </xf>
    <xf numFmtId="0" fontId="59" fillId="88" borderId="60" xfId="0" applyFont="1" applyFill="1" applyBorder="1" applyAlignment="1">
      <alignment horizontal="center" vertical="center"/>
    </xf>
    <xf numFmtId="0" fontId="59" fillId="88" borderId="70" xfId="0" applyFont="1" applyFill="1" applyBorder="1" applyAlignment="1">
      <alignment horizontal="center" vertical="center"/>
    </xf>
  </cellXfs>
  <cellStyles count="184">
    <cellStyle name="20% - Accent1" xfId="28" builtinId="30" customBuiltin="1"/>
    <cellStyle name="20% - Accent1 2" xfId="60"/>
    <cellStyle name="20% - Accent1 2 2" xfId="113"/>
    <cellStyle name="20% - Accent1 3" xfId="114"/>
    <cellStyle name="20% - Accent2" xfId="32" builtinId="34" customBuiltin="1"/>
    <cellStyle name="20% - Accent2 2" xfId="62"/>
    <cellStyle name="20% - Accent2 2 2" xfId="115"/>
    <cellStyle name="20% - Accent2 3" xfId="116"/>
    <cellStyle name="20% - Accent3" xfId="36" builtinId="38" customBuiltin="1"/>
    <cellStyle name="20% - Accent3 2" xfId="64"/>
    <cellStyle name="20% - Accent3 2 2" xfId="117"/>
    <cellStyle name="20% - Accent3 3" xfId="118"/>
    <cellStyle name="20% - Accent4" xfId="40" builtinId="42" customBuiltin="1"/>
    <cellStyle name="20% - Accent4 2" xfId="66"/>
    <cellStyle name="20% - Accent4 2 2" xfId="119"/>
    <cellStyle name="20% - Accent4 3" xfId="120"/>
    <cellStyle name="20% - Accent5" xfId="44" builtinId="46" customBuiltin="1"/>
    <cellStyle name="20% - Accent5 2" xfId="68"/>
    <cellStyle name="20% - Accent5 2 2" xfId="121"/>
    <cellStyle name="20% - Accent5 3" xfId="122"/>
    <cellStyle name="20% - Accent6" xfId="48" builtinId="50" customBuiltin="1"/>
    <cellStyle name="20% - Accent6 2" xfId="70"/>
    <cellStyle name="20% - Accent6 2 2" xfId="123"/>
    <cellStyle name="20% - Accent6 3" xfId="124"/>
    <cellStyle name="40% - Accent1" xfId="29" builtinId="31" customBuiltin="1"/>
    <cellStyle name="40% - Accent1 2" xfId="61"/>
    <cellStyle name="40% - Accent1 2 2" xfId="125"/>
    <cellStyle name="40% - Accent1 3" xfId="126"/>
    <cellStyle name="40% - Accent2" xfId="33" builtinId="35" customBuiltin="1"/>
    <cellStyle name="40% - Accent2 2" xfId="63"/>
    <cellStyle name="40% - Accent2 2 2" xfId="127"/>
    <cellStyle name="40% - Accent2 3" xfId="128"/>
    <cellStyle name="40% - Accent3" xfId="37" builtinId="39" customBuiltin="1"/>
    <cellStyle name="40% - Accent3 2" xfId="65"/>
    <cellStyle name="40% - Accent3 2 2" xfId="129"/>
    <cellStyle name="40% - Accent3 3" xfId="130"/>
    <cellStyle name="40% - Accent4" xfId="41" builtinId="43" customBuiltin="1"/>
    <cellStyle name="40% - Accent4 2" xfId="67"/>
    <cellStyle name="40% - Accent4 2 2" xfId="131"/>
    <cellStyle name="40% - Accent4 3" xfId="132"/>
    <cellStyle name="40% - Accent5" xfId="45" builtinId="47" customBuiltin="1"/>
    <cellStyle name="40% - Accent5 2" xfId="69"/>
    <cellStyle name="40% - Accent5 2 2" xfId="133"/>
    <cellStyle name="40% - Accent5 3" xfId="134"/>
    <cellStyle name="40% - Accent6" xfId="49" builtinId="51" customBuiltin="1"/>
    <cellStyle name="40% - Accent6 2" xfId="71"/>
    <cellStyle name="40% - Accent6 2 2" xfId="135"/>
    <cellStyle name="40% - Accent6 3" xfId="136"/>
    <cellStyle name="60% - Accent1" xfId="30" builtinId="32" customBuiltin="1"/>
    <cellStyle name="60% - Accent1 2" xfId="79"/>
    <cellStyle name="60% - Accent1 2 2" xfId="137"/>
    <cellStyle name="60% - Accent2" xfId="34" builtinId="36" customBuiltin="1"/>
    <cellStyle name="60% - Accent2 2" xfId="80"/>
    <cellStyle name="60% - Accent2 2 2" xfId="138"/>
    <cellStyle name="60% - Accent3" xfId="38" builtinId="40" customBuiltin="1"/>
    <cellStyle name="60% - Accent3 2" xfId="81"/>
    <cellStyle name="60% - Accent3 2 2" xfId="139"/>
    <cellStyle name="60% - Accent4" xfId="42" builtinId="44" customBuiltin="1"/>
    <cellStyle name="60% - Accent4 2" xfId="82"/>
    <cellStyle name="60% - Accent4 2 2" xfId="140"/>
    <cellStyle name="60% - Accent5" xfId="46" builtinId="48" customBuiltin="1"/>
    <cellStyle name="60% - Accent5 2" xfId="83"/>
    <cellStyle name="60% - Accent5 2 2" xfId="141"/>
    <cellStyle name="60% - Accent6" xfId="50" builtinId="52" customBuiltin="1"/>
    <cellStyle name="60% - Accent6 2" xfId="84"/>
    <cellStyle name="60% - Accent6 2 2" xfId="142"/>
    <cellStyle name="Accent1" xfId="27" builtinId="29" customBuiltin="1"/>
    <cellStyle name="Accent1 2" xfId="85"/>
    <cellStyle name="Accent1 2 2" xfId="143"/>
    <cellStyle name="Accent2" xfId="31" builtinId="33" customBuiltin="1"/>
    <cellStyle name="Accent2 2" xfId="86"/>
    <cellStyle name="Accent2 2 2" xfId="144"/>
    <cellStyle name="Accent3" xfId="35" builtinId="37" customBuiltin="1"/>
    <cellStyle name="Accent3 2" xfId="87"/>
    <cellStyle name="Accent3 2 2" xfId="145"/>
    <cellStyle name="Accent4" xfId="39" builtinId="41" customBuiltin="1"/>
    <cellStyle name="Accent4 2" xfId="88"/>
    <cellStyle name="Accent4 2 2" xfId="146"/>
    <cellStyle name="Accent5" xfId="43" builtinId="45" customBuiltin="1"/>
    <cellStyle name="Accent5 2" xfId="89"/>
    <cellStyle name="Accent5 2 2" xfId="147"/>
    <cellStyle name="Accent6" xfId="47" builtinId="49" customBuiltin="1"/>
    <cellStyle name="Accent6 2" xfId="90"/>
    <cellStyle name="Accent6 2 2" xfId="148"/>
    <cellStyle name="Bad" xfId="16" builtinId="27" customBuiltin="1"/>
    <cellStyle name="Bad 2" xfId="91"/>
    <cellStyle name="Bad 2 2" xfId="149"/>
    <cellStyle name="Calculation" xfId="20" builtinId="22" customBuiltin="1"/>
    <cellStyle name="Calculation 2" xfId="92"/>
    <cellStyle name="Calculation 2 2" xfId="150"/>
    <cellStyle name="Check Cell" xfId="22" builtinId="23" customBuiltin="1"/>
    <cellStyle name="Check Cell 2" xfId="93"/>
    <cellStyle name="Check Cell 2 2" xfId="151"/>
    <cellStyle name="Comma" xfId="1" builtinId="3"/>
    <cellStyle name="Comma 2" xfId="5"/>
    <cellStyle name="Comma 2 2" xfId="9"/>
    <cellStyle name="Comma 2 2 2" xfId="108"/>
    <cellStyle name="Comma 2 2 3" xfId="154"/>
    <cellStyle name="Comma 2 3" xfId="153"/>
    <cellStyle name="Comma 3" xfId="8"/>
    <cellStyle name="Comma 3 2" xfId="73"/>
    <cellStyle name="Comma 3 2 2" xfId="156"/>
    <cellStyle name="Comma 3 3" xfId="57"/>
    <cellStyle name="Comma 3 3 2" xfId="157"/>
    <cellStyle name="Comma 3 4" xfId="52"/>
    <cellStyle name="Comma 3 5" xfId="155"/>
    <cellStyle name="Comma 4" xfId="3"/>
    <cellStyle name="Comma 4 2" xfId="56"/>
    <cellStyle name="Comma 4 3" xfId="158"/>
    <cellStyle name="Comma 5" xfId="159"/>
    <cellStyle name="Comma 6" xfId="152"/>
    <cellStyle name="Explanatory Text" xfId="25" builtinId="53" customBuiltin="1"/>
    <cellStyle name="Explanatory Text 2" xfId="94"/>
    <cellStyle name="Explanatory Text 2 2" xfId="160"/>
    <cellStyle name="Good" xfId="15" builtinId="26" customBuiltin="1"/>
    <cellStyle name="Good 2" xfId="95"/>
    <cellStyle name="Good 2 2" xfId="161"/>
    <cellStyle name="Heading 1" xfId="11" builtinId="16" customBuiltin="1"/>
    <cellStyle name="Heading 1 2" xfId="96"/>
    <cellStyle name="Heading 1 2 2" xfId="162"/>
    <cellStyle name="Heading 2" xfId="12" builtinId="17" customBuiltin="1"/>
    <cellStyle name="Heading 2 2" xfId="97"/>
    <cellStyle name="Heading 2 2 2" xfId="163"/>
    <cellStyle name="Heading 3" xfId="13" builtinId="18" customBuiltin="1"/>
    <cellStyle name="Heading 3 2" xfId="98"/>
    <cellStyle name="Heading 3 2 2" xfId="164"/>
    <cellStyle name="Heading 4" xfId="14" builtinId="19" customBuiltin="1"/>
    <cellStyle name="Heading 4 2" xfId="99"/>
    <cellStyle name="Heading 4 2 2" xfId="165"/>
    <cellStyle name="Input" xfId="18" builtinId="20" customBuiltin="1"/>
    <cellStyle name="Input 2" xfId="100"/>
    <cellStyle name="Input 2 2" xfId="166"/>
    <cellStyle name="Linked Cell" xfId="21" builtinId="24" customBuiltin="1"/>
    <cellStyle name="Linked Cell 2" xfId="101"/>
    <cellStyle name="Linked Cell 2 2" xfId="167"/>
    <cellStyle name="Neutral" xfId="17" builtinId="28" customBuiltin="1"/>
    <cellStyle name="Neutral 2" xfId="102"/>
    <cellStyle name="Neutral 2 2" xfId="168"/>
    <cellStyle name="Normal" xfId="0" builtinId="0"/>
    <cellStyle name="Normal 2" xfId="4"/>
    <cellStyle name="Normal 2 2" xfId="72"/>
    <cellStyle name="Normal 2 2 2" xfId="170"/>
    <cellStyle name="Normal 2 3" xfId="58"/>
    <cellStyle name="Normal 2 3 2" xfId="171"/>
    <cellStyle name="Normal 2 4" xfId="51"/>
    <cellStyle name="Normal 2 5" xfId="169"/>
    <cellStyle name="Normal 3" xfId="6"/>
    <cellStyle name="Normal 3 2" xfId="74"/>
    <cellStyle name="Normal 3 2 2" xfId="110"/>
    <cellStyle name="Normal 3 2 3" xfId="109"/>
    <cellStyle name="Normal 3 2 4" xfId="173"/>
    <cellStyle name="Normal 3 3" xfId="53"/>
    <cellStyle name="Normal 3 4" xfId="172"/>
    <cellStyle name="Normal 4" xfId="7"/>
    <cellStyle name="Normal 4 2" xfId="55"/>
    <cellStyle name="Normal 4 3" xfId="174"/>
    <cellStyle name="Normal 5" xfId="2"/>
    <cellStyle name="Normal 5 2" xfId="76"/>
    <cellStyle name="Normal 5 3" xfId="78"/>
    <cellStyle name="Normal 5 4" xfId="175"/>
    <cellStyle name="Normal 6" xfId="77"/>
    <cellStyle name="Normal 6 2" xfId="107"/>
    <cellStyle name="Normal 7" xfId="111"/>
    <cellStyle name="Normal 8" xfId="112"/>
    <cellStyle name="Note" xfId="24" builtinId="10" customBuiltin="1"/>
    <cellStyle name="Note 2" xfId="54"/>
    <cellStyle name="Note 2 2" xfId="75"/>
    <cellStyle name="Note 2 2 2" xfId="177"/>
    <cellStyle name="Note 2 3" xfId="176"/>
    <cellStyle name="Note 3" xfId="59"/>
    <cellStyle name="Note 3 2" xfId="178"/>
    <cellStyle name="Output" xfId="19" builtinId="21" customBuiltin="1"/>
    <cellStyle name="Output 2" xfId="103"/>
    <cellStyle name="Output 2 2" xfId="179"/>
    <cellStyle name="Title" xfId="10" builtinId="15" customBuiltin="1"/>
    <cellStyle name="Title 2" xfId="104"/>
    <cellStyle name="Title 2 2" xfId="180"/>
    <cellStyle name="Total" xfId="26" builtinId="25" customBuiltin="1"/>
    <cellStyle name="Total 2" xfId="105"/>
    <cellStyle name="Total 2 2" xfId="181"/>
    <cellStyle name="Warning Text" xfId="23" builtinId="11" customBuiltin="1"/>
    <cellStyle name="Warning Text 2" xfId="106"/>
    <cellStyle name="Warning Text 2 2" xfId="182"/>
    <cellStyle name="จุลภาค 2" xfId="183"/>
  </cellStyles>
  <dxfs count="28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CC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workbookViewId="0">
      <pane xSplit="1" ySplit="5" topLeftCell="M6" activePane="bottomRight" state="frozen"/>
      <selection pane="topRight" activeCell="B1" sqref="B1"/>
      <selection pane="bottomLeft" activeCell="A6" sqref="A6"/>
      <selection pane="bottomRight" activeCell="F16" sqref="F16"/>
    </sheetView>
  </sheetViews>
  <sheetFormatPr defaultColWidth="9" defaultRowHeight="21"/>
  <cols>
    <col min="1" max="1" width="15.75" style="9" customWidth="1"/>
    <col min="2" max="2" width="11.625" style="10" bestFit="1" customWidth="1"/>
    <col min="3" max="3" width="11.625" style="9" bestFit="1" customWidth="1"/>
    <col min="4" max="4" width="9.875" style="9" bestFit="1" customWidth="1"/>
    <col min="5" max="5" width="10.75" style="9" bestFit="1" customWidth="1"/>
    <col min="6" max="6" width="9.875" style="9" bestFit="1" customWidth="1"/>
    <col min="7" max="7" width="9.875" style="10" bestFit="1" customWidth="1"/>
    <col min="8" max="9" width="8.75" style="9" bestFit="1" customWidth="1"/>
    <col min="10" max="10" width="10.75" style="9" bestFit="1" customWidth="1"/>
    <col min="11" max="11" width="8.125" style="9" bestFit="1" customWidth="1"/>
    <col min="12" max="12" width="9.875" style="11" bestFit="1" customWidth="1"/>
    <col min="13" max="13" width="9.875" style="12" bestFit="1" customWidth="1"/>
    <col min="14" max="14" width="8.75" style="12" bestFit="1" customWidth="1"/>
    <col min="15" max="15" width="10.75" style="12" bestFit="1" customWidth="1"/>
    <col min="16" max="16" width="8.75" style="12" bestFit="1" customWidth="1"/>
    <col min="17" max="17" width="15.125" style="11" bestFit="1" customWidth="1"/>
    <col min="18" max="18" width="14" style="12" bestFit="1" customWidth="1"/>
    <col min="19" max="19" width="12.75" style="12" bestFit="1" customWidth="1"/>
    <col min="20" max="20" width="14" style="12" bestFit="1" customWidth="1"/>
    <col min="21" max="21" width="12.75" style="12" bestFit="1" customWidth="1"/>
    <col min="22" max="22" width="10.625" style="12" bestFit="1" customWidth="1"/>
    <col min="23" max="24" width="9" style="12"/>
    <col min="25" max="25" width="10.875" style="12" bestFit="1" customWidth="1"/>
    <col min="26" max="26" width="11" style="12" bestFit="1" customWidth="1"/>
    <col min="27" max="16384" width="9" style="9"/>
  </cols>
  <sheetData>
    <row r="1" spans="1:26">
      <c r="A1" s="7" t="s">
        <v>142</v>
      </c>
      <c r="B1" s="7"/>
      <c r="C1" s="8"/>
      <c r="D1" s="8"/>
      <c r="E1" s="8"/>
    </row>
    <row r="2" spans="1:26" s="237" customFormat="1">
      <c r="A2" s="7"/>
      <c r="B2" s="7"/>
      <c r="C2" s="8"/>
      <c r="D2" s="8"/>
      <c r="E2" s="8"/>
      <c r="G2" s="10"/>
      <c r="L2" s="11"/>
      <c r="M2" s="12"/>
      <c r="N2" s="12"/>
      <c r="O2" s="12"/>
      <c r="P2" s="12"/>
      <c r="Q2" s="11"/>
      <c r="R2" s="12"/>
      <c r="S2" s="12"/>
      <c r="T2" s="12"/>
      <c r="U2" s="12"/>
      <c r="V2" s="12"/>
      <c r="W2" s="12"/>
      <c r="X2" s="12"/>
      <c r="Y2" s="12"/>
      <c r="Z2" s="12"/>
    </row>
    <row r="3" spans="1:26" s="14" customFormat="1" ht="18.75">
      <c r="A3" s="576" t="s">
        <v>25</v>
      </c>
      <c r="B3" s="577" t="s">
        <v>26</v>
      </c>
      <c r="C3" s="577"/>
      <c r="D3" s="577"/>
      <c r="E3" s="577"/>
      <c r="F3" s="577"/>
      <c r="G3" s="225"/>
      <c r="H3" s="224"/>
      <c r="I3" s="224"/>
      <c r="J3" s="224"/>
      <c r="K3" s="224"/>
      <c r="L3" s="224"/>
      <c r="M3" s="224"/>
      <c r="N3" s="224"/>
      <c r="O3" s="224" t="s">
        <v>27</v>
      </c>
      <c r="P3" s="224"/>
      <c r="Q3" s="224"/>
      <c r="R3" s="224"/>
      <c r="S3" s="224"/>
      <c r="T3" s="224"/>
      <c r="U3" s="212"/>
      <c r="V3" s="13"/>
      <c r="W3" s="13"/>
      <c r="X3" s="13"/>
      <c r="Y3" s="13"/>
      <c r="Z3" s="13"/>
    </row>
    <row r="4" spans="1:26" s="14" customFormat="1" ht="18.75">
      <c r="A4" s="576"/>
      <c r="B4" s="577"/>
      <c r="C4" s="577"/>
      <c r="D4" s="577"/>
      <c r="E4" s="577"/>
      <c r="F4" s="577"/>
      <c r="G4" s="578" t="s">
        <v>28</v>
      </c>
      <c r="H4" s="578"/>
      <c r="I4" s="578"/>
      <c r="J4" s="578"/>
      <c r="K4" s="578"/>
      <c r="L4" s="579" t="s">
        <v>29</v>
      </c>
      <c r="M4" s="579"/>
      <c r="N4" s="579"/>
      <c r="O4" s="579"/>
      <c r="P4" s="579"/>
      <c r="Q4" s="580" t="s">
        <v>90</v>
      </c>
      <c r="R4" s="580"/>
      <c r="S4" s="580"/>
      <c r="T4" s="580"/>
      <c r="U4" s="580"/>
      <c r="V4" s="15"/>
      <c r="W4" s="15"/>
      <c r="X4" s="15"/>
      <c r="Y4" s="15"/>
      <c r="Z4" s="15"/>
    </row>
    <row r="5" spans="1:26" s="14" customFormat="1" ht="18.75">
      <c r="A5" s="576"/>
      <c r="B5" s="227" t="s">
        <v>31</v>
      </c>
      <c r="C5" s="79" t="s">
        <v>32</v>
      </c>
      <c r="D5" s="80" t="s">
        <v>33</v>
      </c>
      <c r="E5" s="81" t="s">
        <v>34</v>
      </c>
      <c r="F5" s="82" t="s">
        <v>35</v>
      </c>
      <c r="G5" s="220" t="s">
        <v>36</v>
      </c>
      <c r="H5" s="79" t="s">
        <v>32</v>
      </c>
      <c r="I5" s="80" t="s">
        <v>33</v>
      </c>
      <c r="J5" s="81" t="s">
        <v>34</v>
      </c>
      <c r="K5" s="82" t="s">
        <v>35</v>
      </c>
      <c r="L5" s="226" t="s">
        <v>36</v>
      </c>
      <c r="M5" s="79" t="s">
        <v>32</v>
      </c>
      <c r="N5" s="80" t="s">
        <v>33</v>
      </c>
      <c r="O5" s="81" t="s">
        <v>34</v>
      </c>
      <c r="P5" s="82" t="s">
        <v>35</v>
      </c>
      <c r="Q5" s="201" t="s">
        <v>36</v>
      </c>
      <c r="R5" s="79" t="s">
        <v>32</v>
      </c>
      <c r="S5" s="80" t="s">
        <v>33</v>
      </c>
      <c r="T5" s="81" t="s">
        <v>34</v>
      </c>
      <c r="U5" s="82" t="s">
        <v>35</v>
      </c>
      <c r="V5" s="15"/>
      <c r="W5" s="15"/>
      <c r="X5" s="15"/>
      <c r="Y5" s="15"/>
      <c r="Z5" s="15"/>
    </row>
    <row r="6" spans="1:26" s="8" customFormat="1">
      <c r="A6" s="217" t="s">
        <v>9</v>
      </c>
      <c r="B6" s="233">
        <f>C6+D6+E6+F6</f>
        <v>681764</v>
      </c>
      <c r="C6" s="218">
        <v>432325</v>
      </c>
      <c r="D6" s="218">
        <v>75868</v>
      </c>
      <c r="E6" s="218">
        <v>138594</v>
      </c>
      <c r="F6" s="218">
        <v>34977</v>
      </c>
      <c r="G6" s="222">
        <f>H6+I6+J6+K6</f>
        <v>38294</v>
      </c>
      <c r="H6" s="218">
        <v>28527</v>
      </c>
      <c r="I6" s="218">
        <v>3676</v>
      </c>
      <c r="J6" s="218">
        <v>5219</v>
      </c>
      <c r="K6" s="218">
        <v>872</v>
      </c>
      <c r="L6" s="200">
        <f>M6+N6+O6+P6</f>
        <v>221461</v>
      </c>
      <c r="M6" s="218">
        <v>166230</v>
      </c>
      <c r="N6" s="218">
        <v>17844</v>
      </c>
      <c r="O6" s="218">
        <v>33272</v>
      </c>
      <c r="P6" s="218">
        <v>4115</v>
      </c>
      <c r="Q6" s="228">
        <f>R6+S6+T6+U6</f>
        <v>81238.291300000012</v>
      </c>
      <c r="R6" s="221">
        <v>63206.22830000001</v>
      </c>
      <c r="S6" s="221">
        <v>5661.4440999999997</v>
      </c>
      <c r="T6" s="221">
        <v>10963.490400000001</v>
      </c>
      <c r="U6" s="221">
        <v>1407.1285</v>
      </c>
      <c r="V6" s="16"/>
      <c r="W6" s="16"/>
      <c r="X6" s="16"/>
      <c r="Y6" s="16"/>
      <c r="Z6" s="16"/>
    </row>
    <row r="7" spans="1:26" s="8" customFormat="1">
      <c r="A7" s="17" t="s">
        <v>10</v>
      </c>
      <c r="B7" s="233">
        <f t="shared" ref="B7:B23" si="0">C7+D7+E7+F7</f>
        <v>77797</v>
      </c>
      <c r="C7" s="18">
        <v>64723</v>
      </c>
      <c r="D7" s="18">
        <v>4010</v>
      </c>
      <c r="E7" s="18">
        <v>5973</v>
      </c>
      <c r="F7" s="18">
        <v>3091</v>
      </c>
      <c r="G7" s="222">
        <f t="shared" ref="G7:G23" si="1">H7+I7+J7+K7</f>
        <v>1896</v>
      </c>
      <c r="H7" s="18">
        <v>1665</v>
      </c>
      <c r="I7" s="18">
        <v>86</v>
      </c>
      <c r="J7" s="18">
        <v>114</v>
      </c>
      <c r="K7" s="18">
        <v>31</v>
      </c>
      <c r="L7" s="200">
        <f t="shared" ref="L7:L23" si="2">M7+N7+O7+P7</f>
        <v>6102</v>
      </c>
      <c r="M7" s="18">
        <v>5415</v>
      </c>
      <c r="N7" s="18">
        <v>244</v>
      </c>
      <c r="O7" s="18">
        <v>369</v>
      </c>
      <c r="P7" s="18">
        <v>74</v>
      </c>
      <c r="Q7" s="228">
        <f t="shared" ref="Q7:Q23" si="3">R7+S7+T7+U7</f>
        <v>1369.1517999999999</v>
      </c>
      <c r="R7" s="19">
        <v>1226.4866</v>
      </c>
      <c r="S7" s="19">
        <v>39.916500000000006</v>
      </c>
      <c r="T7" s="19">
        <v>83.558099999999996</v>
      </c>
      <c r="U7" s="19">
        <v>19.1906</v>
      </c>
      <c r="V7" s="16"/>
      <c r="W7" s="16"/>
      <c r="X7" s="16"/>
      <c r="Y7" s="16"/>
      <c r="Z7" s="16"/>
    </row>
    <row r="8" spans="1:26" s="8" customFormat="1">
      <c r="A8" s="17" t="s">
        <v>11</v>
      </c>
      <c r="B8" s="233">
        <f t="shared" si="0"/>
        <v>52167</v>
      </c>
      <c r="C8" s="18">
        <v>40936</v>
      </c>
      <c r="D8" s="18">
        <v>2071</v>
      </c>
      <c r="E8" s="18">
        <v>5878</v>
      </c>
      <c r="F8" s="18">
        <v>3282</v>
      </c>
      <c r="G8" s="222">
        <f t="shared" si="1"/>
        <v>2010</v>
      </c>
      <c r="H8" s="18">
        <v>1687</v>
      </c>
      <c r="I8" s="18">
        <v>91</v>
      </c>
      <c r="J8" s="18">
        <v>165</v>
      </c>
      <c r="K8" s="18">
        <v>67</v>
      </c>
      <c r="L8" s="200">
        <f t="shared" si="2"/>
        <v>5698</v>
      </c>
      <c r="M8" s="18">
        <v>4808</v>
      </c>
      <c r="N8" s="18">
        <v>261</v>
      </c>
      <c r="O8" s="18">
        <v>493</v>
      </c>
      <c r="P8" s="18">
        <v>136</v>
      </c>
      <c r="Q8" s="228">
        <f t="shared" si="3"/>
        <v>1297.5230000000001</v>
      </c>
      <c r="R8" s="19">
        <v>1110.4881</v>
      </c>
      <c r="S8" s="19">
        <v>49.047800000000002</v>
      </c>
      <c r="T8" s="19">
        <v>101.6469</v>
      </c>
      <c r="U8" s="19">
        <v>36.340199999999996</v>
      </c>
      <c r="V8" s="16"/>
      <c r="W8" s="16"/>
      <c r="X8" s="16"/>
      <c r="Y8" s="16"/>
      <c r="Z8" s="16"/>
    </row>
    <row r="9" spans="1:26" s="8" customFormat="1">
      <c r="A9" s="17" t="s">
        <v>37</v>
      </c>
      <c r="B9" s="233">
        <f t="shared" si="0"/>
        <v>115114</v>
      </c>
      <c r="C9" s="18">
        <v>90421</v>
      </c>
      <c r="D9" s="18">
        <v>4425</v>
      </c>
      <c r="E9" s="18">
        <v>14792</v>
      </c>
      <c r="F9" s="18">
        <v>5476</v>
      </c>
      <c r="G9" s="222">
        <f t="shared" si="1"/>
        <v>7366</v>
      </c>
      <c r="H9" s="18">
        <v>5995</v>
      </c>
      <c r="I9" s="18">
        <v>260</v>
      </c>
      <c r="J9" s="18">
        <v>831</v>
      </c>
      <c r="K9" s="18">
        <v>280</v>
      </c>
      <c r="L9" s="200">
        <f t="shared" si="2"/>
        <v>15915</v>
      </c>
      <c r="M9" s="18">
        <v>13359</v>
      </c>
      <c r="N9" s="18">
        <v>509</v>
      </c>
      <c r="O9" s="18">
        <v>1600</v>
      </c>
      <c r="P9" s="18">
        <v>447</v>
      </c>
      <c r="Q9" s="228">
        <f t="shared" si="3"/>
        <v>5235.7438999999995</v>
      </c>
      <c r="R9" s="19">
        <v>4251.2139999999999</v>
      </c>
      <c r="S9" s="19">
        <v>126.19330000000001</v>
      </c>
      <c r="T9" s="19">
        <v>659.70169999999996</v>
      </c>
      <c r="U9" s="19">
        <v>198.63489999999999</v>
      </c>
      <c r="V9" s="16"/>
      <c r="W9" s="16"/>
      <c r="X9" s="16"/>
      <c r="Y9" s="16"/>
      <c r="Z9" s="16"/>
    </row>
    <row r="10" spans="1:26" s="8" customFormat="1">
      <c r="A10" s="17" t="s">
        <v>12</v>
      </c>
      <c r="B10" s="233">
        <f t="shared" si="0"/>
        <v>100154</v>
      </c>
      <c r="C10" s="18">
        <v>73493</v>
      </c>
      <c r="D10" s="18">
        <v>6604</v>
      </c>
      <c r="E10" s="18">
        <v>12509</v>
      </c>
      <c r="F10" s="18">
        <v>7548</v>
      </c>
      <c r="G10" s="222">
        <f t="shared" si="1"/>
        <v>6007</v>
      </c>
      <c r="H10" s="18">
        <v>4556</v>
      </c>
      <c r="I10" s="18">
        <v>283</v>
      </c>
      <c r="J10" s="18">
        <v>812</v>
      </c>
      <c r="K10" s="18">
        <v>356</v>
      </c>
      <c r="L10" s="200">
        <f t="shared" si="2"/>
        <v>18426</v>
      </c>
      <c r="M10" s="18">
        <v>14101</v>
      </c>
      <c r="N10" s="18">
        <v>999</v>
      </c>
      <c r="O10" s="18">
        <v>2412</v>
      </c>
      <c r="P10" s="18">
        <v>914</v>
      </c>
      <c r="Q10" s="228">
        <f t="shared" si="3"/>
        <v>4690.1736999999994</v>
      </c>
      <c r="R10" s="19">
        <v>3532.4054000000001</v>
      </c>
      <c r="S10" s="19">
        <v>203.2345</v>
      </c>
      <c r="T10" s="19">
        <v>661.86180000000002</v>
      </c>
      <c r="U10" s="19">
        <v>292.67199999999997</v>
      </c>
      <c r="V10" s="16"/>
      <c r="W10" s="16"/>
      <c r="X10" s="16"/>
      <c r="Y10" s="16"/>
      <c r="Z10" s="16"/>
    </row>
    <row r="11" spans="1:26" s="8" customFormat="1">
      <c r="A11" s="17" t="s">
        <v>13</v>
      </c>
      <c r="B11" s="233">
        <f t="shared" si="0"/>
        <v>69747</v>
      </c>
      <c r="C11" s="18">
        <v>53573</v>
      </c>
      <c r="D11" s="18">
        <v>2789</v>
      </c>
      <c r="E11" s="18">
        <v>9091</v>
      </c>
      <c r="F11" s="18">
        <v>4294</v>
      </c>
      <c r="G11" s="222">
        <f t="shared" si="1"/>
        <v>1823</v>
      </c>
      <c r="H11" s="18">
        <v>1556</v>
      </c>
      <c r="I11" s="18">
        <v>45</v>
      </c>
      <c r="J11" s="18">
        <v>190</v>
      </c>
      <c r="K11" s="18">
        <v>32</v>
      </c>
      <c r="L11" s="200">
        <f t="shared" si="2"/>
        <v>6297</v>
      </c>
      <c r="M11" s="18">
        <v>5397</v>
      </c>
      <c r="N11" s="18">
        <v>150</v>
      </c>
      <c r="O11" s="18">
        <v>674</v>
      </c>
      <c r="P11" s="18">
        <v>76</v>
      </c>
      <c r="Q11" s="228">
        <f t="shared" si="3"/>
        <v>1385.6012999999998</v>
      </c>
      <c r="R11" s="19">
        <v>1184.7665</v>
      </c>
      <c r="S11" s="19">
        <v>26.0901</v>
      </c>
      <c r="T11" s="19">
        <v>156.9813</v>
      </c>
      <c r="U11" s="19">
        <v>17.763399999999997</v>
      </c>
      <c r="V11" s="16"/>
      <c r="W11" s="16"/>
      <c r="X11" s="16"/>
      <c r="Y11" s="16"/>
      <c r="Z11" s="16"/>
    </row>
    <row r="12" spans="1:26" s="8" customFormat="1">
      <c r="A12" s="17" t="s">
        <v>14</v>
      </c>
      <c r="B12" s="233">
        <f t="shared" si="0"/>
        <v>28750</v>
      </c>
      <c r="C12" s="18">
        <v>21667</v>
      </c>
      <c r="D12" s="18">
        <v>1110</v>
      </c>
      <c r="E12" s="18">
        <v>3935</v>
      </c>
      <c r="F12" s="18">
        <v>2038</v>
      </c>
      <c r="G12" s="222">
        <f t="shared" si="1"/>
        <v>729</v>
      </c>
      <c r="H12" s="18">
        <v>621</v>
      </c>
      <c r="I12" s="18">
        <v>23</v>
      </c>
      <c r="J12" s="18">
        <v>65</v>
      </c>
      <c r="K12" s="18">
        <v>20</v>
      </c>
      <c r="L12" s="200">
        <f t="shared" si="2"/>
        <v>2262.192</v>
      </c>
      <c r="M12" s="18">
        <v>1965</v>
      </c>
      <c r="N12" s="18">
        <v>76</v>
      </c>
      <c r="O12" s="18">
        <v>193</v>
      </c>
      <c r="P12" s="18">
        <v>28.192</v>
      </c>
      <c r="Q12" s="228">
        <f t="shared" si="3"/>
        <v>372.87900000000002</v>
      </c>
      <c r="R12" s="19">
        <v>323.42779999999999</v>
      </c>
      <c r="S12" s="19">
        <v>12.166799999999999</v>
      </c>
      <c r="T12" s="19">
        <v>31.3918</v>
      </c>
      <c r="U12" s="19">
        <v>5.8925999999999989</v>
      </c>
      <c r="V12" s="16"/>
      <c r="W12" s="16"/>
      <c r="X12" s="16"/>
      <c r="Y12" s="16"/>
      <c r="Z12" s="16"/>
    </row>
    <row r="13" spans="1:26" s="8" customFormat="1">
      <c r="A13" s="17" t="s">
        <v>15</v>
      </c>
      <c r="B13" s="233">
        <f t="shared" si="0"/>
        <v>199947</v>
      </c>
      <c r="C13" s="18">
        <v>148358</v>
      </c>
      <c r="D13" s="18">
        <v>13233</v>
      </c>
      <c r="E13" s="18">
        <v>26999</v>
      </c>
      <c r="F13" s="18">
        <v>11357</v>
      </c>
      <c r="G13" s="222">
        <f t="shared" si="1"/>
        <v>12466</v>
      </c>
      <c r="H13" s="18">
        <v>10165</v>
      </c>
      <c r="I13" s="18">
        <v>680</v>
      </c>
      <c r="J13" s="18">
        <v>1204</v>
      </c>
      <c r="K13" s="18">
        <v>417</v>
      </c>
      <c r="L13" s="200">
        <f t="shared" si="2"/>
        <v>45424</v>
      </c>
      <c r="M13" s="18">
        <v>36082</v>
      </c>
      <c r="N13" s="18">
        <v>2299</v>
      </c>
      <c r="O13" s="18">
        <v>4962</v>
      </c>
      <c r="P13" s="18">
        <v>2081</v>
      </c>
      <c r="Q13" s="228">
        <f t="shared" si="3"/>
        <v>14413.183300000001</v>
      </c>
      <c r="R13" s="19">
        <v>11472.1558</v>
      </c>
      <c r="S13" s="19">
        <v>765.93240000000014</v>
      </c>
      <c r="T13" s="19">
        <v>1479.5916</v>
      </c>
      <c r="U13" s="19">
        <v>695.50349999999992</v>
      </c>
      <c r="V13" s="16"/>
      <c r="W13" s="16"/>
      <c r="X13" s="16"/>
      <c r="Y13" s="16"/>
      <c r="Z13" s="16"/>
    </row>
    <row r="14" spans="1:26" s="8" customFormat="1">
      <c r="A14" s="17" t="s">
        <v>16</v>
      </c>
      <c r="B14" s="233">
        <f t="shared" si="0"/>
        <v>67902</v>
      </c>
      <c r="C14" s="18">
        <v>52437</v>
      </c>
      <c r="D14" s="18">
        <v>2470</v>
      </c>
      <c r="E14" s="18">
        <v>6180</v>
      </c>
      <c r="F14" s="18">
        <v>6815</v>
      </c>
      <c r="G14" s="222">
        <f t="shared" si="1"/>
        <v>2301</v>
      </c>
      <c r="H14" s="18">
        <v>1934</v>
      </c>
      <c r="I14" s="18">
        <v>76</v>
      </c>
      <c r="J14" s="18">
        <v>197</v>
      </c>
      <c r="K14" s="18">
        <v>94</v>
      </c>
      <c r="L14" s="200">
        <f t="shared" si="2"/>
        <v>6584</v>
      </c>
      <c r="M14" s="18">
        <v>5603</v>
      </c>
      <c r="N14" s="18">
        <v>151</v>
      </c>
      <c r="O14" s="18">
        <v>650</v>
      </c>
      <c r="P14" s="18">
        <v>180</v>
      </c>
      <c r="Q14" s="228">
        <f t="shared" si="3"/>
        <v>1546.2897999999998</v>
      </c>
      <c r="R14" s="19">
        <v>1291.3534</v>
      </c>
      <c r="S14" s="19">
        <v>35.351799999999997</v>
      </c>
      <c r="T14" s="19">
        <v>140.33600000000001</v>
      </c>
      <c r="U14" s="19">
        <v>79.248599999999996</v>
      </c>
      <c r="V14" s="16"/>
      <c r="W14" s="16"/>
      <c r="X14" s="16"/>
      <c r="Y14" s="16"/>
      <c r="Z14" s="16"/>
    </row>
    <row r="15" spans="1:26" s="8" customFormat="1">
      <c r="A15" s="17" t="s">
        <v>200</v>
      </c>
      <c r="B15" s="233">
        <f t="shared" si="0"/>
        <v>109586</v>
      </c>
      <c r="C15" s="18">
        <v>87664</v>
      </c>
      <c r="D15" s="18">
        <v>4531</v>
      </c>
      <c r="E15" s="18">
        <v>11432</v>
      </c>
      <c r="F15" s="18">
        <v>5959</v>
      </c>
      <c r="G15" s="222">
        <f t="shared" si="1"/>
        <v>5326</v>
      </c>
      <c r="H15" s="18">
        <v>4782</v>
      </c>
      <c r="I15" s="18">
        <v>138</v>
      </c>
      <c r="J15" s="18">
        <v>280</v>
      </c>
      <c r="K15" s="18">
        <v>126</v>
      </c>
      <c r="L15" s="200">
        <f t="shared" si="2"/>
        <v>14727</v>
      </c>
      <c r="M15" s="18">
        <v>13270</v>
      </c>
      <c r="N15" s="18">
        <v>459</v>
      </c>
      <c r="O15" s="18">
        <v>726</v>
      </c>
      <c r="P15" s="18">
        <v>272</v>
      </c>
      <c r="Q15" s="228">
        <f t="shared" si="3"/>
        <v>3814.0715999999998</v>
      </c>
      <c r="R15" s="19">
        <v>3408.8608999999997</v>
      </c>
      <c r="S15" s="19">
        <v>109.9027</v>
      </c>
      <c r="T15" s="19">
        <v>205.50399999999999</v>
      </c>
      <c r="U15" s="19">
        <v>89.803999999999988</v>
      </c>
      <c r="V15" s="16"/>
      <c r="W15" s="16"/>
      <c r="X15" s="16"/>
      <c r="Y15" s="16"/>
      <c r="Z15" s="16"/>
    </row>
    <row r="16" spans="1:26" s="8" customFormat="1">
      <c r="A16" s="17" t="s">
        <v>17</v>
      </c>
      <c r="B16" s="233">
        <f t="shared" si="0"/>
        <v>117262</v>
      </c>
      <c r="C16" s="18">
        <v>93640</v>
      </c>
      <c r="D16" s="18">
        <v>4674</v>
      </c>
      <c r="E16" s="18">
        <v>11636</v>
      </c>
      <c r="F16" s="18">
        <v>7312</v>
      </c>
      <c r="G16" s="222">
        <f t="shared" si="1"/>
        <v>5094</v>
      </c>
      <c r="H16" s="18">
        <v>4248</v>
      </c>
      <c r="I16" s="18">
        <v>209</v>
      </c>
      <c r="J16" s="18">
        <v>558</v>
      </c>
      <c r="K16" s="18">
        <v>79</v>
      </c>
      <c r="L16" s="200">
        <f t="shared" si="2"/>
        <v>15866</v>
      </c>
      <c r="M16" s="18">
        <v>13425</v>
      </c>
      <c r="N16" s="18">
        <v>596</v>
      </c>
      <c r="O16" s="18">
        <v>1703</v>
      </c>
      <c r="P16" s="18">
        <v>142</v>
      </c>
      <c r="Q16" s="228">
        <f t="shared" si="3"/>
        <v>3384.6944000000003</v>
      </c>
      <c r="R16" s="19">
        <v>2861.0997000000002</v>
      </c>
      <c r="S16" s="19">
        <v>120.77700000000002</v>
      </c>
      <c r="T16" s="19">
        <v>370.66859999999997</v>
      </c>
      <c r="U16" s="19">
        <v>32.149099999999997</v>
      </c>
      <c r="V16" s="16"/>
      <c r="W16" s="16"/>
      <c r="X16" s="16"/>
      <c r="Y16" s="16"/>
      <c r="Z16" s="16"/>
    </row>
    <row r="17" spans="1:26" s="8" customFormat="1">
      <c r="A17" s="17" t="s">
        <v>18</v>
      </c>
      <c r="B17" s="233">
        <f t="shared" si="0"/>
        <v>89351</v>
      </c>
      <c r="C17" s="18">
        <v>77392</v>
      </c>
      <c r="D17" s="18">
        <v>2388</v>
      </c>
      <c r="E17" s="18">
        <v>5366</v>
      </c>
      <c r="F17" s="18">
        <v>4205</v>
      </c>
      <c r="G17" s="222">
        <f t="shared" si="1"/>
        <v>2540</v>
      </c>
      <c r="H17" s="18">
        <v>2169</v>
      </c>
      <c r="I17" s="18">
        <v>67</v>
      </c>
      <c r="J17" s="18">
        <v>211</v>
      </c>
      <c r="K17" s="18">
        <v>93</v>
      </c>
      <c r="L17" s="200">
        <f t="shared" si="2"/>
        <v>7357</v>
      </c>
      <c r="M17" s="18">
        <v>6466</v>
      </c>
      <c r="N17" s="18">
        <v>142</v>
      </c>
      <c r="O17" s="18">
        <v>598</v>
      </c>
      <c r="P17" s="18">
        <v>151</v>
      </c>
      <c r="Q17" s="228">
        <f t="shared" si="3"/>
        <v>1545.8239999999998</v>
      </c>
      <c r="R17" s="19">
        <v>1341.5275999999999</v>
      </c>
      <c r="S17" s="19">
        <v>36.8215</v>
      </c>
      <c r="T17" s="19">
        <v>119.6798</v>
      </c>
      <c r="U17" s="19">
        <v>47.795100000000005</v>
      </c>
      <c r="V17" s="16"/>
      <c r="W17" s="16"/>
      <c r="X17" s="16"/>
      <c r="Y17" s="16"/>
      <c r="Z17" s="16"/>
    </row>
    <row r="18" spans="1:26" s="8" customFormat="1">
      <c r="A18" s="17" t="s">
        <v>19</v>
      </c>
      <c r="B18" s="233">
        <f t="shared" si="0"/>
        <v>42123</v>
      </c>
      <c r="C18" s="18">
        <v>33122</v>
      </c>
      <c r="D18" s="18">
        <v>2390</v>
      </c>
      <c r="E18" s="18">
        <v>4105</v>
      </c>
      <c r="F18" s="18">
        <v>2506</v>
      </c>
      <c r="G18" s="222">
        <f t="shared" si="1"/>
        <v>1832</v>
      </c>
      <c r="H18" s="18">
        <v>1565</v>
      </c>
      <c r="I18" s="18">
        <v>89</v>
      </c>
      <c r="J18" s="18">
        <v>143</v>
      </c>
      <c r="K18" s="18">
        <v>35</v>
      </c>
      <c r="L18" s="200">
        <f t="shared" si="2"/>
        <v>5005</v>
      </c>
      <c r="M18" s="18">
        <v>4264</v>
      </c>
      <c r="N18" s="18">
        <v>256</v>
      </c>
      <c r="O18" s="18">
        <v>430</v>
      </c>
      <c r="P18" s="18">
        <v>55</v>
      </c>
      <c r="Q18" s="228">
        <f t="shared" si="3"/>
        <v>949.89599999999996</v>
      </c>
      <c r="R18" s="19">
        <v>807.4982</v>
      </c>
      <c r="S18" s="19">
        <v>48.611099999999993</v>
      </c>
      <c r="T18" s="19">
        <v>75.5351</v>
      </c>
      <c r="U18" s="19">
        <v>18.2516</v>
      </c>
      <c r="V18" s="16"/>
      <c r="W18" s="16"/>
      <c r="X18" s="16"/>
      <c r="Y18" s="16"/>
      <c r="Z18" s="16"/>
    </row>
    <row r="19" spans="1:26" s="8" customFormat="1">
      <c r="A19" s="17" t="s">
        <v>20</v>
      </c>
      <c r="B19" s="233">
        <f t="shared" si="0"/>
        <v>76830</v>
      </c>
      <c r="C19" s="18">
        <v>60812</v>
      </c>
      <c r="D19" s="18">
        <v>3781</v>
      </c>
      <c r="E19" s="18">
        <v>9756</v>
      </c>
      <c r="F19" s="18">
        <v>2481</v>
      </c>
      <c r="G19" s="222">
        <f t="shared" si="1"/>
        <v>3296</v>
      </c>
      <c r="H19" s="18">
        <v>2689</v>
      </c>
      <c r="I19" s="18">
        <v>182</v>
      </c>
      <c r="J19" s="18">
        <v>371</v>
      </c>
      <c r="K19" s="18">
        <v>54</v>
      </c>
      <c r="L19" s="200">
        <f t="shared" si="2"/>
        <v>9346</v>
      </c>
      <c r="M19" s="18">
        <v>7712</v>
      </c>
      <c r="N19" s="18">
        <v>425</v>
      </c>
      <c r="O19" s="18">
        <v>1073</v>
      </c>
      <c r="P19" s="18">
        <v>136</v>
      </c>
      <c r="Q19" s="228">
        <f t="shared" si="3"/>
        <v>1686.9751999999999</v>
      </c>
      <c r="R19" s="19">
        <v>1381.8543999999999</v>
      </c>
      <c r="S19" s="19">
        <v>84.44019999999999</v>
      </c>
      <c r="T19" s="19">
        <v>196.6217</v>
      </c>
      <c r="U19" s="19">
        <v>24.058900000000001</v>
      </c>
      <c r="V19" s="16"/>
      <c r="W19" s="16"/>
      <c r="X19" s="16"/>
      <c r="Y19" s="16"/>
      <c r="Z19" s="16"/>
    </row>
    <row r="20" spans="1:26" s="8" customFormat="1">
      <c r="A20" s="17" t="s">
        <v>21</v>
      </c>
      <c r="B20" s="233">
        <f t="shared" si="0"/>
        <v>66339</v>
      </c>
      <c r="C20" s="18">
        <v>51992</v>
      </c>
      <c r="D20" s="18">
        <v>2731</v>
      </c>
      <c r="E20" s="18">
        <v>6400</v>
      </c>
      <c r="F20" s="18">
        <v>5216</v>
      </c>
      <c r="G20" s="222">
        <f t="shared" si="1"/>
        <v>1438</v>
      </c>
      <c r="H20" s="18">
        <v>1282</v>
      </c>
      <c r="I20" s="18">
        <v>36</v>
      </c>
      <c r="J20" s="18">
        <v>79</v>
      </c>
      <c r="K20" s="18">
        <v>41</v>
      </c>
      <c r="L20" s="200">
        <f t="shared" si="2"/>
        <v>4842</v>
      </c>
      <c r="M20" s="18">
        <v>4455</v>
      </c>
      <c r="N20" s="18">
        <v>81</v>
      </c>
      <c r="O20" s="18">
        <v>245</v>
      </c>
      <c r="P20" s="18">
        <v>61</v>
      </c>
      <c r="Q20" s="228">
        <f t="shared" si="3"/>
        <v>1083.4712</v>
      </c>
      <c r="R20" s="19">
        <v>979.80490000000009</v>
      </c>
      <c r="S20" s="19">
        <v>20.0595</v>
      </c>
      <c r="T20" s="19">
        <v>58.150999999999996</v>
      </c>
      <c r="U20" s="19">
        <v>25.455800000000004</v>
      </c>
      <c r="V20" s="16"/>
      <c r="W20" s="16"/>
      <c r="X20" s="16"/>
      <c r="Y20" s="16"/>
      <c r="Z20" s="16"/>
    </row>
    <row r="21" spans="1:26" s="8" customFormat="1">
      <c r="A21" s="17" t="s">
        <v>22</v>
      </c>
      <c r="B21" s="233">
        <f t="shared" si="0"/>
        <v>58403</v>
      </c>
      <c r="C21" s="18">
        <v>48403</v>
      </c>
      <c r="D21" s="18">
        <v>2876</v>
      </c>
      <c r="E21" s="18">
        <v>4287</v>
      </c>
      <c r="F21" s="18">
        <v>2837</v>
      </c>
      <c r="G21" s="222">
        <f t="shared" si="1"/>
        <v>2231</v>
      </c>
      <c r="H21" s="18">
        <v>1977</v>
      </c>
      <c r="I21" s="18">
        <v>87</v>
      </c>
      <c r="J21" s="18">
        <v>137</v>
      </c>
      <c r="K21" s="18">
        <v>30</v>
      </c>
      <c r="L21" s="200">
        <f t="shared" si="2"/>
        <v>4799</v>
      </c>
      <c r="M21" s="18">
        <v>4240</v>
      </c>
      <c r="N21" s="18">
        <v>204</v>
      </c>
      <c r="O21" s="18">
        <v>302</v>
      </c>
      <c r="P21" s="18">
        <v>53</v>
      </c>
      <c r="Q21" s="228">
        <f t="shared" si="3"/>
        <v>1256.1374000000001</v>
      </c>
      <c r="R21" s="19">
        <v>1132.5413000000001</v>
      </c>
      <c r="S21" s="19">
        <v>39.647499999999994</v>
      </c>
      <c r="T21" s="19">
        <v>71.62639999999999</v>
      </c>
      <c r="U21" s="19">
        <v>12.3222</v>
      </c>
      <c r="V21" s="16"/>
      <c r="W21" s="16"/>
      <c r="X21" s="16"/>
      <c r="Y21" s="16"/>
      <c r="Z21" s="16"/>
    </row>
    <row r="22" spans="1:26" s="8" customFormat="1">
      <c r="A22" s="20" t="s">
        <v>111</v>
      </c>
      <c r="B22" s="233">
        <f t="shared" si="0"/>
        <v>260217</v>
      </c>
      <c r="C22" s="18">
        <v>154183</v>
      </c>
      <c r="D22" s="18">
        <v>14634</v>
      </c>
      <c r="E22" s="18">
        <v>30893</v>
      </c>
      <c r="F22" s="18">
        <v>60507</v>
      </c>
      <c r="G22" s="222">
        <f t="shared" si="1"/>
        <v>13063</v>
      </c>
      <c r="H22" s="18">
        <v>10569</v>
      </c>
      <c r="I22" s="18">
        <v>599</v>
      </c>
      <c r="J22" s="18">
        <v>1245</v>
      </c>
      <c r="K22" s="18">
        <v>650</v>
      </c>
      <c r="L22" s="200">
        <f t="shared" si="2"/>
        <v>45656</v>
      </c>
      <c r="M22" s="18">
        <v>36687</v>
      </c>
      <c r="N22" s="18">
        <v>2108</v>
      </c>
      <c r="O22" s="18">
        <v>4623</v>
      </c>
      <c r="P22" s="18">
        <v>2238</v>
      </c>
      <c r="Q22" s="228">
        <f t="shared" si="3"/>
        <v>16838.210199999998</v>
      </c>
      <c r="R22" s="19">
        <v>13402.661099999998</v>
      </c>
      <c r="S22" s="19">
        <v>777.68769999999995</v>
      </c>
      <c r="T22" s="19">
        <v>1636.2687999999998</v>
      </c>
      <c r="U22" s="19">
        <v>1021.5925999999999</v>
      </c>
      <c r="V22" s="16"/>
      <c r="W22" s="16"/>
      <c r="X22" s="16"/>
      <c r="Y22" s="16"/>
      <c r="Z22" s="16"/>
    </row>
    <row r="23" spans="1:26" s="8" customFormat="1">
      <c r="A23" s="21" t="s">
        <v>23</v>
      </c>
      <c r="B23" s="233">
        <f t="shared" si="0"/>
        <v>47387</v>
      </c>
      <c r="C23" s="219">
        <v>37779</v>
      </c>
      <c r="D23" s="219">
        <v>1911</v>
      </c>
      <c r="E23" s="219">
        <v>4973</v>
      </c>
      <c r="F23" s="219">
        <v>2724</v>
      </c>
      <c r="G23" s="222">
        <f t="shared" si="1"/>
        <v>2652</v>
      </c>
      <c r="H23" s="219">
        <v>2218</v>
      </c>
      <c r="I23" s="219">
        <v>102</v>
      </c>
      <c r="J23" s="219">
        <v>286</v>
      </c>
      <c r="K23" s="219">
        <v>46</v>
      </c>
      <c r="L23" s="200">
        <f t="shared" si="2"/>
        <v>6799</v>
      </c>
      <c r="M23" s="219">
        <v>5755</v>
      </c>
      <c r="N23" s="219">
        <v>232</v>
      </c>
      <c r="O23" s="219">
        <v>735</v>
      </c>
      <c r="P23" s="219">
        <v>77</v>
      </c>
      <c r="Q23" s="228">
        <f t="shared" si="3"/>
        <v>1865.5923999999998</v>
      </c>
      <c r="R23" s="223">
        <v>1576.0894999999998</v>
      </c>
      <c r="S23" s="223">
        <v>68.078699999999998</v>
      </c>
      <c r="T23" s="223">
        <v>199.18040000000002</v>
      </c>
      <c r="U23" s="223">
        <v>22.2438</v>
      </c>
      <c r="V23" s="16"/>
      <c r="W23" s="16"/>
      <c r="X23" s="16"/>
      <c r="Y23" s="16"/>
      <c r="Z23" s="16"/>
    </row>
    <row r="24" spans="1:26">
      <c r="A24" s="196"/>
      <c r="B24" s="231">
        <f>SUM(B6:B23)</f>
        <v>2260840</v>
      </c>
      <c r="C24" s="232">
        <f>SUM(C6:C23)</f>
        <v>1622920</v>
      </c>
      <c r="D24" s="232">
        <f t="shared" ref="D24:H24" si="4">SUM(D6:D23)</f>
        <v>152496</v>
      </c>
      <c r="E24" s="232">
        <f t="shared" si="4"/>
        <v>312799</v>
      </c>
      <c r="F24" s="232">
        <f t="shared" si="4"/>
        <v>172625</v>
      </c>
      <c r="G24" s="210">
        <f>SUM(G6:G23)</f>
        <v>110364</v>
      </c>
      <c r="H24" s="232">
        <f t="shared" si="4"/>
        <v>88205</v>
      </c>
      <c r="I24" s="232">
        <f t="shared" ref="I24" si="5">SUM(I6:I23)</f>
        <v>6729</v>
      </c>
      <c r="J24" s="232">
        <f t="shared" ref="J24" si="6">SUM(J6:J23)</f>
        <v>12107</v>
      </c>
      <c r="K24" s="232">
        <f t="shared" ref="K24:M24" si="7">SUM(K6:K23)</f>
        <v>3323</v>
      </c>
      <c r="L24" s="195">
        <f>SUM(L6:L23)</f>
        <v>442566.19199999998</v>
      </c>
      <c r="M24" s="232">
        <f t="shared" si="7"/>
        <v>349234</v>
      </c>
      <c r="N24" s="232">
        <f t="shared" ref="N24" si="8">SUM(N6:N23)</f>
        <v>27036</v>
      </c>
      <c r="O24" s="232">
        <f t="shared" ref="O24" si="9">SUM(O6:O23)</f>
        <v>55060</v>
      </c>
      <c r="P24" s="232">
        <f t="shared" ref="P24:R24" si="10">SUM(P6:P23)</f>
        <v>11236.191999999999</v>
      </c>
      <c r="Q24" s="230">
        <f>SUM(Q6:Q23)</f>
        <v>143973.7095</v>
      </c>
      <c r="R24" s="198">
        <f t="shared" si="10"/>
        <v>114490.46350000001</v>
      </c>
      <c r="S24" s="198">
        <f t="shared" ref="S24" si="11">SUM(S6:S23)</f>
        <v>8225.4032000000007</v>
      </c>
      <c r="T24" s="198">
        <f t="shared" ref="T24" si="12">SUM(T6:T23)</f>
        <v>17211.795399999999</v>
      </c>
      <c r="U24" s="198">
        <f t="shared" ref="U24" si="13">SUM(U6:U23)</f>
        <v>4046.0474000000004</v>
      </c>
    </row>
    <row r="25" spans="1:26">
      <c r="A25" s="229" t="s">
        <v>143</v>
      </c>
      <c r="B25" s="23"/>
      <c r="C25" s="16"/>
      <c r="D25" s="16"/>
      <c r="E25" s="16"/>
      <c r="F25" s="16"/>
      <c r="G25" s="23"/>
      <c r="H25" s="16"/>
      <c r="I25" s="16"/>
      <c r="J25" s="16"/>
      <c r="K25" s="16"/>
    </row>
    <row r="26" spans="1:26">
      <c r="A26" s="22"/>
      <c r="B26" s="23"/>
      <c r="C26" s="23"/>
      <c r="D26" s="16"/>
      <c r="E26" s="16"/>
      <c r="F26" s="16"/>
      <c r="G26" s="23"/>
      <c r="H26" s="16"/>
      <c r="I26" s="16"/>
      <c r="J26" s="16"/>
      <c r="K26" s="16"/>
    </row>
    <row r="27" spans="1:26">
      <c r="A27" s="22"/>
      <c r="B27" s="23"/>
      <c r="C27" s="23"/>
      <c r="D27" s="16"/>
      <c r="E27" s="16"/>
      <c r="F27" s="16"/>
      <c r="G27" s="23"/>
      <c r="H27" s="16"/>
      <c r="I27" s="16"/>
      <c r="J27" s="16"/>
      <c r="K27" s="16"/>
    </row>
    <row r="28" spans="1:26">
      <c r="C28" s="10" t="s">
        <v>83</v>
      </c>
    </row>
  </sheetData>
  <mergeCells count="5">
    <mergeCell ref="A3:A5"/>
    <mergeCell ref="B3:F4"/>
    <mergeCell ref="G4:K4"/>
    <mergeCell ref="L4:P4"/>
    <mergeCell ref="Q4:U4"/>
  </mergeCells>
  <printOptions horizontalCentered="1"/>
  <pageMargins left="0.2" right="0.2" top="0.75" bottom="0.75" header="0.3" footer="0.3"/>
  <pageSetup paperSize="9" scale="63" orientation="landscape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F5" sqref="F5:F22"/>
    </sheetView>
  </sheetViews>
  <sheetFormatPr defaultColWidth="9.125" defaultRowHeight="14.25"/>
  <cols>
    <col min="1" max="1" width="5.875" style="235" customWidth="1"/>
    <col min="2" max="2" width="16.875" style="235" customWidth="1"/>
    <col min="3" max="3" width="16.375" style="235" bestFit="1" customWidth="1"/>
    <col min="4" max="6" width="15.75" style="235" bestFit="1" customWidth="1"/>
    <col min="7" max="7" width="14.75" style="235" customWidth="1"/>
    <col min="8" max="8" width="16.625" style="235" customWidth="1"/>
    <col min="9" max="16384" width="9.125" style="235"/>
  </cols>
  <sheetData>
    <row r="1" spans="1:8" ht="21">
      <c r="A1" s="236" t="s">
        <v>167</v>
      </c>
      <c r="B1" s="236"/>
      <c r="C1" s="236"/>
    </row>
    <row r="2" spans="1:8" ht="18.75">
      <c r="A2" s="625" t="s">
        <v>3</v>
      </c>
      <c r="B2" s="625" t="s">
        <v>4</v>
      </c>
      <c r="C2" s="633" t="s">
        <v>168</v>
      </c>
      <c r="D2" s="631" t="s">
        <v>169</v>
      </c>
      <c r="E2" s="629" t="s">
        <v>120</v>
      </c>
      <c r="F2" s="627" t="s">
        <v>170</v>
      </c>
      <c r="G2" s="309" t="s">
        <v>103</v>
      </c>
      <c r="H2" s="275" t="s">
        <v>98</v>
      </c>
    </row>
    <row r="3" spans="1:8" ht="19.5" customHeight="1">
      <c r="A3" s="626"/>
      <c r="B3" s="626"/>
      <c r="C3" s="634"/>
      <c r="D3" s="632"/>
      <c r="E3" s="630"/>
      <c r="F3" s="628"/>
      <c r="G3" s="310" t="s">
        <v>171</v>
      </c>
      <c r="H3" s="277" t="s">
        <v>172</v>
      </c>
    </row>
    <row r="4" spans="1:8" ht="19.5">
      <c r="A4" s="252"/>
      <c r="B4" s="252"/>
      <c r="C4" s="298"/>
      <c r="D4" s="299"/>
      <c r="E4" s="278" t="s">
        <v>99</v>
      </c>
      <c r="F4" s="303" t="s">
        <v>100</v>
      </c>
      <c r="G4" s="311" t="s">
        <v>101</v>
      </c>
      <c r="H4" s="276" t="s">
        <v>102</v>
      </c>
    </row>
    <row r="5" spans="1:8" ht="21">
      <c r="A5" s="141">
        <v>1</v>
      </c>
      <c r="B5" s="142" t="s">
        <v>68</v>
      </c>
      <c r="C5" s="138">
        <v>525682</v>
      </c>
      <c r="D5" s="138">
        <v>579445</v>
      </c>
      <c r="E5" s="300">
        <v>645779</v>
      </c>
      <c r="F5" s="304">
        <v>681764</v>
      </c>
      <c r="G5" s="563">
        <f>F5-E5</f>
        <v>35985</v>
      </c>
      <c r="H5" s="426">
        <f>G5/E5*100</f>
        <v>5.572339763293634</v>
      </c>
    </row>
    <row r="6" spans="1:8" ht="21">
      <c r="A6" s="241">
        <v>2</v>
      </c>
      <c r="B6" s="242" t="s">
        <v>10</v>
      </c>
      <c r="C6" s="139">
        <v>62369</v>
      </c>
      <c r="D6" s="139">
        <v>67155</v>
      </c>
      <c r="E6" s="301">
        <v>93646</v>
      </c>
      <c r="F6" s="305">
        <v>77797</v>
      </c>
      <c r="G6" s="428">
        <f t="shared" ref="G6:G22" si="0">F6-E6</f>
        <v>-15849</v>
      </c>
      <c r="H6" s="429">
        <f t="shared" ref="H6:H22" si="1">G6/E6*100</f>
        <v>-16.924374773081606</v>
      </c>
    </row>
    <row r="7" spans="1:8" ht="21">
      <c r="A7" s="241">
        <v>3</v>
      </c>
      <c r="B7" s="242" t="s">
        <v>11</v>
      </c>
      <c r="C7" s="139">
        <v>53632</v>
      </c>
      <c r="D7" s="139">
        <v>45571</v>
      </c>
      <c r="E7" s="301">
        <v>69072</v>
      </c>
      <c r="F7" s="305">
        <v>52167</v>
      </c>
      <c r="G7" s="428">
        <f t="shared" si="0"/>
        <v>-16905</v>
      </c>
      <c r="H7" s="429">
        <f t="shared" si="1"/>
        <v>-24.474461431549688</v>
      </c>
    </row>
    <row r="8" spans="1:8" ht="21">
      <c r="A8" s="241">
        <v>4</v>
      </c>
      <c r="B8" s="242" t="s">
        <v>37</v>
      </c>
      <c r="C8" s="139">
        <v>99337</v>
      </c>
      <c r="D8" s="139">
        <v>88171</v>
      </c>
      <c r="E8" s="301">
        <v>149047</v>
      </c>
      <c r="F8" s="305">
        <v>115114</v>
      </c>
      <c r="G8" s="428">
        <f t="shared" si="0"/>
        <v>-33933</v>
      </c>
      <c r="H8" s="429">
        <f t="shared" si="1"/>
        <v>-22.766644078713426</v>
      </c>
    </row>
    <row r="9" spans="1:8" ht="21">
      <c r="A9" s="241">
        <v>5</v>
      </c>
      <c r="B9" s="242" t="s">
        <v>12</v>
      </c>
      <c r="C9" s="139">
        <v>92025</v>
      </c>
      <c r="D9" s="139">
        <v>95330</v>
      </c>
      <c r="E9" s="301">
        <v>129010</v>
      </c>
      <c r="F9" s="305">
        <v>100154</v>
      </c>
      <c r="G9" s="428">
        <f t="shared" si="0"/>
        <v>-28856</v>
      </c>
      <c r="H9" s="429">
        <f t="shared" si="1"/>
        <v>-22.367258352065729</v>
      </c>
    </row>
    <row r="10" spans="1:8" ht="21">
      <c r="A10" s="241">
        <v>6</v>
      </c>
      <c r="B10" s="242" t="s">
        <v>13</v>
      </c>
      <c r="C10" s="139">
        <v>68820</v>
      </c>
      <c r="D10" s="139">
        <v>68701</v>
      </c>
      <c r="E10" s="301">
        <v>102509</v>
      </c>
      <c r="F10" s="305">
        <v>69747</v>
      </c>
      <c r="G10" s="428">
        <f t="shared" si="0"/>
        <v>-32762</v>
      </c>
      <c r="H10" s="429">
        <f t="shared" si="1"/>
        <v>-31.960120574778799</v>
      </c>
    </row>
    <row r="11" spans="1:8" ht="21">
      <c r="A11" s="241">
        <v>7</v>
      </c>
      <c r="B11" s="242" t="s">
        <v>14</v>
      </c>
      <c r="C11" s="139">
        <v>24223</v>
      </c>
      <c r="D11" s="139">
        <v>24359</v>
      </c>
      <c r="E11" s="301">
        <v>33893</v>
      </c>
      <c r="F11" s="305">
        <v>28750</v>
      </c>
      <c r="G11" s="428">
        <f t="shared" si="0"/>
        <v>-5143</v>
      </c>
      <c r="H11" s="429">
        <f t="shared" si="1"/>
        <v>-15.174224766175906</v>
      </c>
    </row>
    <row r="12" spans="1:8" ht="21">
      <c r="A12" s="241">
        <v>8</v>
      </c>
      <c r="B12" s="242" t="s">
        <v>15</v>
      </c>
      <c r="C12" s="139">
        <v>182079</v>
      </c>
      <c r="D12" s="139">
        <v>189445</v>
      </c>
      <c r="E12" s="301">
        <v>304222</v>
      </c>
      <c r="F12" s="305">
        <v>199947</v>
      </c>
      <c r="G12" s="428">
        <f t="shared" si="0"/>
        <v>-104275</v>
      </c>
      <c r="H12" s="429">
        <f t="shared" si="1"/>
        <v>-34.275956373963751</v>
      </c>
    </row>
    <row r="13" spans="1:8" ht="21">
      <c r="A13" s="241">
        <v>9</v>
      </c>
      <c r="B13" s="242" t="s">
        <v>16</v>
      </c>
      <c r="C13" s="139">
        <v>63691</v>
      </c>
      <c r="D13" s="139">
        <v>57576</v>
      </c>
      <c r="E13" s="301">
        <v>89595</v>
      </c>
      <c r="F13" s="305">
        <v>67902</v>
      </c>
      <c r="G13" s="428">
        <f t="shared" si="0"/>
        <v>-21693</v>
      </c>
      <c r="H13" s="429">
        <f t="shared" si="1"/>
        <v>-24.212288632178137</v>
      </c>
    </row>
    <row r="14" spans="1:8" ht="21">
      <c r="A14" s="241">
        <v>10</v>
      </c>
      <c r="B14" s="17" t="s">
        <v>200</v>
      </c>
      <c r="C14" s="139">
        <v>101568</v>
      </c>
      <c r="D14" s="139">
        <v>97913</v>
      </c>
      <c r="E14" s="301">
        <v>137202</v>
      </c>
      <c r="F14" s="305">
        <v>109586</v>
      </c>
      <c r="G14" s="428">
        <f t="shared" si="0"/>
        <v>-27616</v>
      </c>
      <c r="H14" s="429">
        <f t="shared" si="1"/>
        <v>-20.1279864725004</v>
      </c>
    </row>
    <row r="15" spans="1:8" ht="21">
      <c r="A15" s="241">
        <v>11</v>
      </c>
      <c r="B15" s="242" t="s">
        <v>17</v>
      </c>
      <c r="C15" s="139">
        <v>118731</v>
      </c>
      <c r="D15" s="139">
        <v>113832</v>
      </c>
      <c r="E15" s="301">
        <v>159034</v>
      </c>
      <c r="F15" s="305">
        <v>117262</v>
      </c>
      <c r="G15" s="428">
        <f t="shared" si="0"/>
        <v>-41772</v>
      </c>
      <c r="H15" s="429">
        <f t="shared" si="1"/>
        <v>-26.266081466856146</v>
      </c>
    </row>
    <row r="16" spans="1:8" ht="21">
      <c r="A16" s="241">
        <v>12</v>
      </c>
      <c r="B16" s="242" t="s">
        <v>18</v>
      </c>
      <c r="C16" s="139">
        <v>51147</v>
      </c>
      <c r="D16" s="139">
        <v>48507</v>
      </c>
      <c r="E16" s="301">
        <v>88762</v>
      </c>
      <c r="F16" s="305">
        <v>89351</v>
      </c>
      <c r="G16" s="428">
        <f t="shared" si="0"/>
        <v>589</v>
      </c>
      <c r="H16" s="429">
        <f t="shared" si="1"/>
        <v>0.66357224938599857</v>
      </c>
    </row>
    <row r="17" spans="1:8" ht="21">
      <c r="A17" s="241">
        <v>13</v>
      </c>
      <c r="B17" s="242" t="s">
        <v>19</v>
      </c>
      <c r="C17" s="139">
        <v>38594</v>
      </c>
      <c r="D17" s="139">
        <v>41610</v>
      </c>
      <c r="E17" s="301">
        <v>76168</v>
      </c>
      <c r="F17" s="305">
        <v>42123</v>
      </c>
      <c r="G17" s="428">
        <f t="shared" si="0"/>
        <v>-34045</v>
      </c>
      <c r="H17" s="429">
        <f t="shared" si="1"/>
        <v>-44.697248188215525</v>
      </c>
    </row>
    <row r="18" spans="1:8" ht="21">
      <c r="A18" s="241">
        <v>14</v>
      </c>
      <c r="B18" s="242" t="s">
        <v>20</v>
      </c>
      <c r="C18" s="139">
        <v>66626</v>
      </c>
      <c r="D18" s="139">
        <v>64167</v>
      </c>
      <c r="E18" s="301">
        <v>86429</v>
      </c>
      <c r="F18" s="305">
        <v>76830</v>
      </c>
      <c r="G18" s="428">
        <f t="shared" si="0"/>
        <v>-9599</v>
      </c>
      <c r="H18" s="429">
        <f t="shared" si="1"/>
        <v>-11.106225919540895</v>
      </c>
    </row>
    <row r="19" spans="1:8" ht="21">
      <c r="A19" s="241">
        <v>15</v>
      </c>
      <c r="B19" s="242" t="s">
        <v>21</v>
      </c>
      <c r="C19" s="139">
        <v>57312</v>
      </c>
      <c r="D19" s="139">
        <v>56193</v>
      </c>
      <c r="E19" s="301">
        <v>95787</v>
      </c>
      <c r="F19" s="305">
        <v>66339</v>
      </c>
      <c r="G19" s="428">
        <f t="shared" si="0"/>
        <v>-29448</v>
      </c>
      <c r="H19" s="429">
        <f t="shared" si="1"/>
        <v>-30.743211500516772</v>
      </c>
    </row>
    <row r="20" spans="1:8" ht="21">
      <c r="A20" s="241">
        <v>16</v>
      </c>
      <c r="B20" s="242" t="s">
        <v>22</v>
      </c>
      <c r="C20" s="139">
        <v>56371</v>
      </c>
      <c r="D20" s="139">
        <v>56180</v>
      </c>
      <c r="E20" s="301">
        <v>76744</v>
      </c>
      <c r="F20" s="305">
        <v>58403</v>
      </c>
      <c r="G20" s="428">
        <f t="shared" si="0"/>
        <v>-18341</v>
      </c>
      <c r="H20" s="429">
        <f t="shared" si="1"/>
        <v>-23.898936724695091</v>
      </c>
    </row>
    <row r="21" spans="1:8" ht="21">
      <c r="A21" s="241">
        <v>17</v>
      </c>
      <c r="B21" s="242" t="s">
        <v>60</v>
      </c>
      <c r="C21" s="139">
        <v>230852</v>
      </c>
      <c r="D21" s="139">
        <v>241412</v>
      </c>
      <c r="E21" s="301">
        <v>391016</v>
      </c>
      <c r="F21" s="305">
        <v>260217</v>
      </c>
      <c r="G21" s="428">
        <f t="shared" si="0"/>
        <v>-130799</v>
      </c>
      <c r="H21" s="429">
        <f t="shared" si="1"/>
        <v>-33.451060826155448</v>
      </c>
    </row>
    <row r="22" spans="1:8" ht="21">
      <c r="A22" s="243">
        <v>18</v>
      </c>
      <c r="B22" s="244" t="s">
        <v>23</v>
      </c>
      <c r="C22" s="140">
        <v>39442</v>
      </c>
      <c r="D22" s="140">
        <v>40144</v>
      </c>
      <c r="E22" s="302">
        <v>62609</v>
      </c>
      <c r="F22" s="306">
        <v>47387</v>
      </c>
      <c r="G22" s="564">
        <f t="shared" si="0"/>
        <v>-15222</v>
      </c>
      <c r="H22" s="427">
        <f t="shared" si="1"/>
        <v>-24.312798479451835</v>
      </c>
    </row>
    <row r="23" spans="1:8" ht="21">
      <c r="A23" s="260"/>
      <c r="B23" s="274" t="s">
        <v>24</v>
      </c>
      <c r="C23" s="122">
        <f>SUM(C5:C22)</f>
        <v>1932501</v>
      </c>
      <c r="D23" s="122">
        <f>SUM(D5:D22)</f>
        <v>1975711</v>
      </c>
      <c r="E23" s="288">
        <f>SUM(E5:E22)</f>
        <v>2790524</v>
      </c>
      <c r="F23" s="307">
        <f>SUM(F5:F22)</f>
        <v>2260840</v>
      </c>
      <c r="G23" s="312">
        <f t="shared" ref="G23" si="2">SUM(G5:G22)</f>
        <v>-529684</v>
      </c>
      <c r="H23" s="308">
        <f>G23/E23*100</f>
        <v>-18.981524616881991</v>
      </c>
    </row>
    <row r="24" spans="1:8" ht="18.75">
      <c r="A24" s="606" t="s">
        <v>225</v>
      </c>
      <c r="B24" s="606"/>
      <c r="C24" s="606"/>
      <c r="D24" s="606"/>
      <c r="E24" s="606"/>
      <c r="F24" s="123"/>
    </row>
    <row r="25" spans="1:8" ht="21">
      <c r="A25" s="136"/>
      <c r="B25" s="237"/>
      <c r="C25" s="137"/>
      <c r="D25" s="137"/>
    </row>
  </sheetData>
  <mergeCells count="7">
    <mergeCell ref="A2:A3"/>
    <mergeCell ref="A24:E24"/>
    <mergeCell ref="F2:F3"/>
    <mergeCell ref="E2:E3"/>
    <mergeCell ref="D2:D3"/>
    <mergeCell ref="C2:C3"/>
    <mergeCell ref="B2:B3"/>
  </mergeCells>
  <conditionalFormatting sqref="H23 G5:H22">
    <cfRule type="cellIs" dxfId="3" priority="2" operator="lessThan">
      <formula>0</formula>
    </cfRule>
  </conditionalFormatting>
  <conditionalFormatting sqref="G23">
    <cfRule type="cellIs" dxfId="2" priority="1" operator="lessThan">
      <formula>0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orientation="landscape" blackAndWhite="1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L18" sqref="L18"/>
    </sheetView>
  </sheetViews>
  <sheetFormatPr defaultRowHeight="14.25"/>
  <cols>
    <col min="1" max="1" width="5.875" customWidth="1"/>
    <col min="2" max="2" width="16" customWidth="1"/>
    <col min="3" max="3" width="11.75" bestFit="1" customWidth="1"/>
    <col min="4" max="4" width="11.625" bestFit="1" customWidth="1"/>
    <col min="5" max="5" width="8.75" bestFit="1" customWidth="1"/>
    <col min="6" max="6" width="11.75" bestFit="1" customWidth="1"/>
    <col min="7" max="7" width="11.625" bestFit="1" customWidth="1"/>
    <col min="8" max="8" width="9" bestFit="1" customWidth="1"/>
    <col min="9" max="9" width="11.75" bestFit="1" customWidth="1"/>
    <col min="10" max="10" width="11.625" bestFit="1" customWidth="1"/>
    <col min="11" max="11" width="9.875" bestFit="1" customWidth="1"/>
    <col min="12" max="12" width="11.75" bestFit="1" customWidth="1"/>
    <col min="13" max="13" width="11.625" bestFit="1" customWidth="1"/>
    <col min="14" max="14" width="9.875" bestFit="1" customWidth="1"/>
  </cols>
  <sheetData>
    <row r="1" spans="1:14" ht="21">
      <c r="A1" s="117" t="s">
        <v>173</v>
      </c>
      <c r="B1" s="117"/>
      <c r="C1" s="117"/>
      <c r="D1" s="120"/>
      <c r="E1" s="118"/>
      <c r="F1" s="116"/>
      <c r="G1" s="116"/>
      <c r="H1" s="116"/>
      <c r="I1" s="116"/>
      <c r="J1" s="116"/>
      <c r="K1" s="116"/>
    </row>
    <row r="2" spans="1:14" ht="19.5">
      <c r="A2" s="130"/>
      <c r="B2" s="130"/>
      <c r="C2" s="635" t="s">
        <v>174</v>
      </c>
      <c r="D2" s="635"/>
      <c r="E2" s="635"/>
      <c r="F2" s="636" t="s">
        <v>175</v>
      </c>
      <c r="G2" s="637"/>
      <c r="H2" s="638"/>
      <c r="I2" s="639" t="s">
        <v>121</v>
      </c>
      <c r="J2" s="640"/>
      <c r="K2" s="641"/>
      <c r="L2" s="642" t="s">
        <v>176</v>
      </c>
      <c r="M2" s="643"/>
      <c r="N2" s="644"/>
    </row>
    <row r="3" spans="1:14" ht="18.75">
      <c r="A3" s="131" t="s">
        <v>3</v>
      </c>
      <c r="B3" s="131" t="s">
        <v>4</v>
      </c>
      <c r="C3" s="286" t="s">
        <v>88</v>
      </c>
      <c r="D3" s="286" t="s">
        <v>89</v>
      </c>
      <c r="E3" s="286" t="s">
        <v>87</v>
      </c>
      <c r="F3" s="279" t="s">
        <v>88</v>
      </c>
      <c r="G3" s="279" t="s">
        <v>89</v>
      </c>
      <c r="H3" s="279" t="s">
        <v>87</v>
      </c>
      <c r="I3" s="143" t="s">
        <v>88</v>
      </c>
      <c r="J3" s="143" t="s">
        <v>89</v>
      </c>
      <c r="K3" s="143" t="s">
        <v>87</v>
      </c>
      <c r="L3" s="290" t="s">
        <v>88</v>
      </c>
      <c r="M3" s="290" t="s">
        <v>89</v>
      </c>
      <c r="N3" s="290" t="s">
        <v>87</v>
      </c>
    </row>
    <row r="4" spans="1:14" ht="21">
      <c r="A4" s="141">
        <v>1</v>
      </c>
      <c r="B4" s="142" t="s">
        <v>9</v>
      </c>
      <c r="C4" s="280">
        <v>522961</v>
      </c>
      <c r="D4" s="280">
        <v>525682</v>
      </c>
      <c r="E4" s="287">
        <f>C4-D4</f>
        <v>-2721</v>
      </c>
      <c r="F4" s="280">
        <v>576409</v>
      </c>
      <c r="G4" s="280">
        <v>579445</v>
      </c>
      <c r="H4" s="281">
        <f>F4-G4</f>
        <v>-3036</v>
      </c>
      <c r="I4" s="132">
        <v>498700</v>
      </c>
      <c r="J4" s="132">
        <v>645779</v>
      </c>
      <c r="K4" s="144">
        <f>I4-J4</f>
        <v>-147079</v>
      </c>
      <c r="L4" s="291">
        <v>637984</v>
      </c>
      <c r="M4" s="291">
        <v>681764</v>
      </c>
      <c r="N4" s="292">
        <f>L4-M4</f>
        <v>-43780</v>
      </c>
    </row>
    <row r="5" spans="1:14" ht="21">
      <c r="A5" s="124">
        <v>2</v>
      </c>
      <c r="B5" s="125" t="s">
        <v>10</v>
      </c>
      <c r="C5" s="282">
        <v>63881</v>
      </c>
      <c r="D5" s="282">
        <v>62369</v>
      </c>
      <c r="E5" s="287">
        <f t="shared" ref="E5:E20" si="0">C5-D5</f>
        <v>1512</v>
      </c>
      <c r="F5" s="282">
        <v>69915</v>
      </c>
      <c r="G5" s="282">
        <v>67155</v>
      </c>
      <c r="H5" s="281">
        <f t="shared" ref="H5:H21" si="1">F5-G5</f>
        <v>2760</v>
      </c>
      <c r="I5" s="256">
        <v>87990</v>
      </c>
      <c r="J5" s="133">
        <v>93646</v>
      </c>
      <c r="K5" s="144">
        <f t="shared" ref="K5:K21" si="2">I5-J5</f>
        <v>-5656</v>
      </c>
      <c r="L5" s="293">
        <v>84708</v>
      </c>
      <c r="M5" s="293">
        <v>77797</v>
      </c>
      <c r="N5" s="292">
        <f t="shared" ref="N5:N21" si="3">L5-M5</f>
        <v>6911</v>
      </c>
    </row>
    <row r="6" spans="1:14" ht="21">
      <c r="A6" s="124">
        <v>3</v>
      </c>
      <c r="B6" s="125" t="s">
        <v>11</v>
      </c>
      <c r="C6" s="282">
        <v>54749</v>
      </c>
      <c r="D6" s="282">
        <v>53632</v>
      </c>
      <c r="E6" s="287">
        <f t="shared" si="0"/>
        <v>1117</v>
      </c>
      <c r="F6" s="282">
        <v>46565</v>
      </c>
      <c r="G6" s="282">
        <v>45571</v>
      </c>
      <c r="H6" s="281">
        <f t="shared" si="1"/>
        <v>994</v>
      </c>
      <c r="I6" s="256">
        <v>51126</v>
      </c>
      <c r="J6" s="133">
        <v>69072</v>
      </c>
      <c r="K6" s="144">
        <f t="shared" si="2"/>
        <v>-17946</v>
      </c>
      <c r="L6" s="293">
        <v>56230</v>
      </c>
      <c r="M6" s="293">
        <v>52167</v>
      </c>
      <c r="N6" s="292">
        <f t="shared" si="3"/>
        <v>4063</v>
      </c>
    </row>
    <row r="7" spans="1:14" ht="21">
      <c r="A7" s="124">
        <v>4</v>
      </c>
      <c r="B7" s="125" t="s">
        <v>37</v>
      </c>
      <c r="C7" s="282">
        <v>83971</v>
      </c>
      <c r="D7" s="282">
        <v>99337</v>
      </c>
      <c r="E7" s="287">
        <f t="shared" si="0"/>
        <v>-15366</v>
      </c>
      <c r="F7" s="282">
        <v>75809</v>
      </c>
      <c r="G7" s="282">
        <v>88171</v>
      </c>
      <c r="H7" s="281">
        <f t="shared" si="1"/>
        <v>-12362</v>
      </c>
      <c r="I7" s="256">
        <v>83067</v>
      </c>
      <c r="J7" s="133">
        <v>149047</v>
      </c>
      <c r="K7" s="144">
        <f t="shared" si="2"/>
        <v>-65980</v>
      </c>
      <c r="L7" s="293">
        <v>95572</v>
      </c>
      <c r="M7" s="293">
        <v>115114</v>
      </c>
      <c r="N7" s="292">
        <f t="shared" si="3"/>
        <v>-19542</v>
      </c>
    </row>
    <row r="8" spans="1:14" ht="21">
      <c r="A8" s="124">
        <v>5</v>
      </c>
      <c r="B8" s="125" t="s">
        <v>12</v>
      </c>
      <c r="C8" s="282">
        <v>94384</v>
      </c>
      <c r="D8" s="282">
        <v>92025</v>
      </c>
      <c r="E8" s="287">
        <f t="shared" si="0"/>
        <v>2359</v>
      </c>
      <c r="F8" s="282">
        <v>95821</v>
      </c>
      <c r="G8" s="282">
        <v>95330</v>
      </c>
      <c r="H8" s="281">
        <f t="shared" si="1"/>
        <v>491</v>
      </c>
      <c r="I8" s="256">
        <v>123327</v>
      </c>
      <c r="J8" s="133">
        <v>129010</v>
      </c>
      <c r="K8" s="144">
        <f t="shared" si="2"/>
        <v>-5683</v>
      </c>
      <c r="L8" s="293">
        <v>102278</v>
      </c>
      <c r="M8" s="293">
        <v>100154</v>
      </c>
      <c r="N8" s="292">
        <f t="shared" si="3"/>
        <v>2124</v>
      </c>
    </row>
    <row r="9" spans="1:14" ht="21">
      <c r="A9" s="124">
        <v>6</v>
      </c>
      <c r="B9" s="125" t="s">
        <v>13</v>
      </c>
      <c r="C9" s="282">
        <v>69939</v>
      </c>
      <c r="D9" s="282">
        <v>68820</v>
      </c>
      <c r="E9" s="287">
        <f t="shared" si="0"/>
        <v>1119</v>
      </c>
      <c r="F9" s="282">
        <v>68965</v>
      </c>
      <c r="G9" s="282">
        <v>68701</v>
      </c>
      <c r="H9" s="281">
        <f t="shared" si="1"/>
        <v>264</v>
      </c>
      <c r="I9" s="256">
        <v>103763</v>
      </c>
      <c r="J9" s="133">
        <v>102509</v>
      </c>
      <c r="K9" s="144">
        <f t="shared" si="2"/>
        <v>1254</v>
      </c>
      <c r="L9" s="293">
        <v>71535</v>
      </c>
      <c r="M9" s="293">
        <v>69747</v>
      </c>
      <c r="N9" s="292">
        <f t="shared" si="3"/>
        <v>1788</v>
      </c>
    </row>
    <row r="10" spans="1:14" ht="21">
      <c r="A10" s="124">
        <v>7</v>
      </c>
      <c r="B10" s="125" t="s">
        <v>14</v>
      </c>
      <c r="C10" s="282">
        <v>24599</v>
      </c>
      <c r="D10" s="282">
        <v>24223</v>
      </c>
      <c r="E10" s="287">
        <f t="shared" si="0"/>
        <v>376</v>
      </c>
      <c r="F10" s="282">
        <v>24789</v>
      </c>
      <c r="G10" s="282">
        <v>24359</v>
      </c>
      <c r="H10" s="281">
        <f t="shared" si="1"/>
        <v>430</v>
      </c>
      <c r="I10" s="256">
        <v>34519</v>
      </c>
      <c r="J10" s="133">
        <v>33893</v>
      </c>
      <c r="K10" s="144">
        <f t="shared" si="2"/>
        <v>626</v>
      </c>
      <c r="L10" s="293">
        <v>29168</v>
      </c>
      <c r="M10" s="293">
        <v>28750</v>
      </c>
      <c r="N10" s="292">
        <f t="shared" si="3"/>
        <v>418</v>
      </c>
    </row>
    <row r="11" spans="1:14" ht="21">
      <c r="A11" s="124">
        <v>8</v>
      </c>
      <c r="B11" s="125" t="s">
        <v>15</v>
      </c>
      <c r="C11" s="282">
        <v>184338</v>
      </c>
      <c r="D11" s="282">
        <v>182079</v>
      </c>
      <c r="E11" s="287">
        <f t="shared" si="0"/>
        <v>2259</v>
      </c>
      <c r="F11" s="282">
        <v>186514</v>
      </c>
      <c r="G11" s="282">
        <v>189445</v>
      </c>
      <c r="H11" s="281">
        <f t="shared" si="1"/>
        <v>-2931</v>
      </c>
      <c r="I11" s="256">
        <v>204802</v>
      </c>
      <c r="J11" s="133">
        <v>304222</v>
      </c>
      <c r="K11" s="144">
        <f t="shared" si="2"/>
        <v>-99420</v>
      </c>
      <c r="L11" s="293">
        <v>194114</v>
      </c>
      <c r="M11" s="293">
        <v>199947</v>
      </c>
      <c r="N11" s="292">
        <f t="shared" si="3"/>
        <v>-5833</v>
      </c>
    </row>
    <row r="12" spans="1:14" ht="21">
      <c r="A12" s="124">
        <v>9</v>
      </c>
      <c r="B12" s="125" t="s">
        <v>16</v>
      </c>
      <c r="C12" s="282">
        <v>81498</v>
      </c>
      <c r="D12" s="282">
        <v>63691</v>
      </c>
      <c r="E12" s="287">
        <f t="shared" si="0"/>
        <v>17807</v>
      </c>
      <c r="F12" s="282">
        <v>70058</v>
      </c>
      <c r="G12" s="282">
        <v>57576</v>
      </c>
      <c r="H12" s="281">
        <f t="shared" si="1"/>
        <v>12482</v>
      </c>
      <c r="I12" s="256">
        <v>92695</v>
      </c>
      <c r="J12" s="133">
        <v>89595</v>
      </c>
      <c r="K12" s="144">
        <f t="shared" si="2"/>
        <v>3100</v>
      </c>
      <c r="L12" s="293">
        <v>70818</v>
      </c>
      <c r="M12" s="293">
        <v>67902</v>
      </c>
      <c r="N12" s="292">
        <f t="shared" si="3"/>
        <v>2916</v>
      </c>
    </row>
    <row r="13" spans="1:14" ht="21">
      <c r="A13" s="124">
        <v>10</v>
      </c>
      <c r="B13" s="17" t="s">
        <v>200</v>
      </c>
      <c r="C13" s="282">
        <v>98647</v>
      </c>
      <c r="D13" s="282">
        <v>101568</v>
      </c>
      <c r="E13" s="287">
        <f t="shared" si="0"/>
        <v>-2921</v>
      </c>
      <c r="F13" s="282">
        <v>126230</v>
      </c>
      <c r="G13" s="282">
        <v>97913</v>
      </c>
      <c r="H13" s="281">
        <f t="shared" si="1"/>
        <v>28317</v>
      </c>
      <c r="I13" s="256">
        <v>125612</v>
      </c>
      <c r="J13" s="133">
        <v>137202</v>
      </c>
      <c r="K13" s="144">
        <f t="shared" si="2"/>
        <v>-11590</v>
      </c>
      <c r="L13" s="293">
        <v>108924</v>
      </c>
      <c r="M13" s="293">
        <v>109586</v>
      </c>
      <c r="N13" s="292">
        <f t="shared" si="3"/>
        <v>-662</v>
      </c>
    </row>
    <row r="14" spans="1:14" ht="21">
      <c r="A14" s="124">
        <v>11</v>
      </c>
      <c r="B14" s="125" t="s">
        <v>17</v>
      </c>
      <c r="C14" s="282">
        <v>119387</v>
      </c>
      <c r="D14" s="282">
        <v>118731</v>
      </c>
      <c r="E14" s="287">
        <f t="shared" si="0"/>
        <v>656</v>
      </c>
      <c r="F14" s="282">
        <v>115810</v>
      </c>
      <c r="G14" s="282">
        <v>113832</v>
      </c>
      <c r="H14" s="281">
        <f t="shared" si="1"/>
        <v>1978</v>
      </c>
      <c r="I14" s="256">
        <v>127221</v>
      </c>
      <c r="J14" s="133">
        <v>159034</v>
      </c>
      <c r="K14" s="144">
        <f t="shared" si="2"/>
        <v>-31813</v>
      </c>
      <c r="L14" s="293">
        <v>121364</v>
      </c>
      <c r="M14" s="293">
        <v>117262</v>
      </c>
      <c r="N14" s="292">
        <f t="shared" si="3"/>
        <v>4102</v>
      </c>
    </row>
    <row r="15" spans="1:14" ht="21">
      <c r="A15" s="124">
        <v>12</v>
      </c>
      <c r="B15" s="125" t="s">
        <v>18</v>
      </c>
      <c r="C15" s="282">
        <v>48963</v>
      </c>
      <c r="D15" s="282">
        <v>51147</v>
      </c>
      <c r="E15" s="287">
        <f t="shared" si="0"/>
        <v>-2184</v>
      </c>
      <c r="F15" s="282">
        <v>48665</v>
      </c>
      <c r="G15" s="282">
        <v>48507</v>
      </c>
      <c r="H15" s="281">
        <f t="shared" si="1"/>
        <v>158</v>
      </c>
      <c r="I15" s="256">
        <v>80345</v>
      </c>
      <c r="J15" s="133">
        <v>88762</v>
      </c>
      <c r="K15" s="144">
        <f t="shared" si="2"/>
        <v>-8417</v>
      </c>
      <c r="L15" s="293">
        <v>71317</v>
      </c>
      <c r="M15" s="293">
        <v>89351</v>
      </c>
      <c r="N15" s="292">
        <f t="shared" si="3"/>
        <v>-18034</v>
      </c>
    </row>
    <row r="16" spans="1:14" ht="21">
      <c r="A16" s="124">
        <v>13</v>
      </c>
      <c r="B16" s="125" t="s">
        <v>19</v>
      </c>
      <c r="C16" s="282">
        <v>42026</v>
      </c>
      <c r="D16" s="282">
        <v>38594</v>
      </c>
      <c r="E16" s="287">
        <f t="shared" si="0"/>
        <v>3432</v>
      </c>
      <c r="F16" s="282">
        <v>42524</v>
      </c>
      <c r="G16" s="282">
        <v>41610</v>
      </c>
      <c r="H16" s="281">
        <f t="shared" si="1"/>
        <v>914</v>
      </c>
      <c r="I16" s="256">
        <v>81027</v>
      </c>
      <c r="J16" s="133">
        <v>76168</v>
      </c>
      <c r="K16" s="144">
        <f t="shared" si="2"/>
        <v>4859</v>
      </c>
      <c r="L16" s="293">
        <v>44229</v>
      </c>
      <c r="M16" s="293">
        <v>42123</v>
      </c>
      <c r="N16" s="292">
        <f t="shared" si="3"/>
        <v>2106</v>
      </c>
    </row>
    <row r="17" spans="1:17" ht="21">
      <c r="A17" s="124">
        <v>14</v>
      </c>
      <c r="B17" s="125" t="s">
        <v>20</v>
      </c>
      <c r="C17" s="282">
        <v>65309</v>
      </c>
      <c r="D17" s="282">
        <v>66626</v>
      </c>
      <c r="E17" s="287">
        <f t="shared" si="0"/>
        <v>-1317</v>
      </c>
      <c r="F17" s="282">
        <v>66510</v>
      </c>
      <c r="G17" s="282">
        <v>64167</v>
      </c>
      <c r="H17" s="281">
        <f t="shared" si="1"/>
        <v>2343</v>
      </c>
      <c r="I17" s="256">
        <v>86600</v>
      </c>
      <c r="J17" s="133">
        <v>86429</v>
      </c>
      <c r="K17" s="144">
        <f t="shared" si="2"/>
        <v>171</v>
      </c>
      <c r="L17" s="293">
        <v>79429</v>
      </c>
      <c r="M17" s="293">
        <v>76830</v>
      </c>
      <c r="N17" s="292">
        <f t="shared" si="3"/>
        <v>2599</v>
      </c>
      <c r="O17" s="116"/>
    </row>
    <row r="18" spans="1:17" ht="21">
      <c r="A18" s="124">
        <v>15</v>
      </c>
      <c r="B18" s="125" t="s">
        <v>21</v>
      </c>
      <c r="C18" s="282">
        <v>59719</v>
      </c>
      <c r="D18" s="282">
        <v>57312</v>
      </c>
      <c r="E18" s="287">
        <f t="shared" si="0"/>
        <v>2407</v>
      </c>
      <c r="F18" s="282">
        <v>60892</v>
      </c>
      <c r="G18" s="282">
        <v>56193</v>
      </c>
      <c r="H18" s="281">
        <f t="shared" si="1"/>
        <v>4699</v>
      </c>
      <c r="I18" s="256">
        <v>78183</v>
      </c>
      <c r="J18" s="133">
        <v>95787</v>
      </c>
      <c r="K18" s="144">
        <f t="shared" si="2"/>
        <v>-17604</v>
      </c>
      <c r="L18" s="293">
        <v>67788</v>
      </c>
      <c r="M18" s="293">
        <v>66339</v>
      </c>
      <c r="N18" s="292">
        <f t="shared" si="3"/>
        <v>1449</v>
      </c>
      <c r="O18" s="116"/>
    </row>
    <row r="19" spans="1:17" ht="21">
      <c r="A19" s="124">
        <v>16</v>
      </c>
      <c r="B19" s="125" t="s">
        <v>22</v>
      </c>
      <c r="C19" s="282">
        <v>55821</v>
      </c>
      <c r="D19" s="282">
        <v>56371</v>
      </c>
      <c r="E19" s="287">
        <f t="shared" si="0"/>
        <v>-550</v>
      </c>
      <c r="F19" s="282">
        <v>58454</v>
      </c>
      <c r="G19" s="282">
        <v>56180</v>
      </c>
      <c r="H19" s="281">
        <f t="shared" si="1"/>
        <v>2274</v>
      </c>
      <c r="I19" s="256">
        <v>76171</v>
      </c>
      <c r="J19" s="133">
        <v>76744</v>
      </c>
      <c r="K19" s="144">
        <f t="shared" si="2"/>
        <v>-573</v>
      </c>
      <c r="L19" s="293">
        <v>60807</v>
      </c>
      <c r="M19" s="293">
        <v>58403</v>
      </c>
      <c r="N19" s="292">
        <f t="shared" si="3"/>
        <v>2404</v>
      </c>
      <c r="O19" s="116"/>
    </row>
    <row r="20" spans="1:17" ht="21">
      <c r="A20" s="124">
        <v>17</v>
      </c>
      <c r="B20" s="125" t="s">
        <v>111</v>
      </c>
      <c r="C20" s="282">
        <v>227282</v>
      </c>
      <c r="D20" s="282">
        <v>230852</v>
      </c>
      <c r="E20" s="287">
        <f t="shared" si="0"/>
        <v>-3570</v>
      </c>
      <c r="F20" s="282">
        <v>247845</v>
      </c>
      <c r="G20" s="282">
        <v>241412</v>
      </c>
      <c r="H20" s="281">
        <f t="shared" si="1"/>
        <v>6433</v>
      </c>
      <c r="I20" s="256">
        <v>397622</v>
      </c>
      <c r="J20" s="133">
        <v>391016</v>
      </c>
      <c r="K20" s="144">
        <f t="shared" si="2"/>
        <v>6606</v>
      </c>
      <c r="L20" s="293">
        <v>263402</v>
      </c>
      <c r="M20" s="293">
        <v>260217</v>
      </c>
      <c r="N20" s="292">
        <f t="shared" si="3"/>
        <v>3185</v>
      </c>
      <c r="O20" s="116"/>
    </row>
    <row r="21" spans="1:17" ht="21">
      <c r="A21" s="126">
        <v>18</v>
      </c>
      <c r="B21" s="127" t="s">
        <v>23</v>
      </c>
      <c r="C21" s="283">
        <v>40201</v>
      </c>
      <c r="D21" s="283">
        <v>39442</v>
      </c>
      <c r="E21" s="287">
        <f>C21-D21</f>
        <v>759</v>
      </c>
      <c r="F21" s="283">
        <v>40179</v>
      </c>
      <c r="G21" s="283">
        <v>40144</v>
      </c>
      <c r="H21" s="281">
        <f t="shared" si="1"/>
        <v>35</v>
      </c>
      <c r="I21" s="258">
        <v>62871</v>
      </c>
      <c r="J21" s="134">
        <v>62609</v>
      </c>
      <c r="K21" s="144">
        <f t="shared" si="2"/>
        <v>262</v>
      </c>
      <c r="L21" s="294">
        <v>47468</v>
      </c>
      <c r="M21" s="294">
        <v>47387</v>
      </c>
      <c r="N21" s="292">
        <f t="shared" si="3"/>
        <v>81</v>
      </c>
      <c r="O21" s="116"/>
    </row>
    <row r="22" spans="1:17" ht="21">
      <c r="A22" s="135"/>
      <c r="B22" s="121" t="s">
        <v>24</v>
      </c>
      <c r="C22" s="288">
        <f>SUM(C4:C21)</f>
        <v>1937675</v>
      </c>
      <c r="D22" s="288">
        <f>SUM(D4:D21)</f>
        <v>1932501</v>
      </c>
      <c r="E22" s="289">
        <f>C22-D22</f>
        <v>5174</v>
      </c>
      <c r="F22" s="284">
        <f>SUM(F4:F21)</f>
        <v>2021954</v>
      </c>
      <c r="G22" s="284">
        <f>SUM(G4:G21)</f>
        <v>1975711</v>
      </c>
      <c r="H22" s="285">
        <f>F22-G22</f>
        <v>46243</v>
      </c>
      <c r="I22" s="122">
        <v>2066995</v>
      </c>
      <c r="J22" s="122">
        <f>SUM(J4:J21)</f>
        <v>2790524</v>
      </c>
      <c r="K22" s="145">
        <f>I22-J22</f>
        <v>-723529</v>
      </c>
      <c r="L22" s="295">
        <f>SUM(L4:L21)</f>
        <v>2207135</v>
      </c>
      <c r="M22" s="295">
        <f>SUM(M4:M21)</f>
        <v>2260840</v>
      </c>
      <c r="N22" s="296">
        <f>L22-M22</f>
        <v>-53705</v>
      </c>
      <c r="O22" s="116"/>
    </row>
    <row r="23" spans="1:17" ht="18.75">
      <c r="A23" s="606" t="s">
        <v>224</v>
      </c>
      <c r="B23" s="606"/>
      <c r="C23" s="606"/>
      <c r="D23" s="606"/>
      <c r="E23" s="606"/>
      <c r="F23" s="606"/>
      <c r="G23" s="606"/>
      <c r="H23" s="606"/>
      <c r="I23" s="606"/>
      <c r="J23" s="606"/>
      <c r="K23" s="606"/>
      <c r="L23" s="123"/>
      <c r="M23" s="123"/>
      <c r="N23" s="123"/>
      <c r="O23" s="123"/>
    </row>
    <row r="24" spans="1:17" ht="21">
      <c r="A24" s="136"/>
      <c r="B24" s="119"/>
      <c r="C24" s="137"/>
      <c r="D24" s="137"/>
      <c r="E24" s="137"/>
      <c r="F24" s="137"/>
      <c r="G24" s="116"/>
      <c r="H24" s="116"/>
      <c r="I24" s="116"/>
      <c r="J24" s="116"/>
      <c r="K24" s="116"/>
      <c r="L24" s="116"/>
      <c r="M24" s="116"/>
      <c r="N24" s="116"/>
      <c r="O24" s="116"/>
    </row>
    <row r="25" spans="1:17">
      <c r="Q25" t="s">
        <v>113</v>
      </c>
    </row>
  </sheetData>
  <mergeCells count="5">
    <mergeCell ref="C2:E2"/>
    <mergeCell ref="F2:H2"/>
    <mergeCell ref="I2:K2"/>
    <mergeCell ref="A23:K23"/>
    <mergeCell ref="L2:N2"/>
  </mergeCells>
  <conditionalFormatting sqref="E4:E22 N4:N22 H4:H22 K4:K22">
    <cfRule type="cellIs" dxfId="1" priority="1" operator="lessThan">
      <formula>0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scale="82" orientation="landscape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H17" sqref="H17"/>
    </sheetView>
  </sheetViews>
  <sheetFormatPr defaultColWidth="9.125" defaultRowHeight="21"/>
  <cols>
    <col min="1" max="1" width="4" style="3" customWidth="1"/>
    <col min="2" max="2" width="7" style="3" bestFit="1" customWidth="1"/>
    <col min="3" max="3" width="16" style="118" customWidth="1"/>
    <col min="4" max="4" width="10.75" style="118" customWidth="1"/>
    <col min="5" max="5" width="7.625" style="118" bestFit="1" customWidth="1"/>
    <col min="6" max="6" width="6.625" style="118" customWidth="1"/>
    <col min="7" max="7" width="9.75" style="118" customWidth="1"/>
    <col min="8" max="8" width="9.25" style="118" customWidth="1"/>
    <col min="9" max="9" width="6.625" style="118" bestFit="1" customWidth="1"/>
    <col min="10" max="10" width="6.625" style="118" customWidth="1"/>
    <col min="11" max="16384" width="9.125" style="118"/>
  </cols>
  <sheetData>
    <row r="1" spans="1:10">
      <c r="A1" s="236" t="s">
        <v>237</v>
      </c>
      <c r="B1" s="236"/>
      <c r="C1" s="236"/>
      <c r="D1" s="236"/>
    </row>
    <row r="2" spans="1:10">
      <c r="A2" s="236"/>
      <c r="B2" s="236"/>
      <c r="C2" s="236" t="s">
        <v>154</v>
      </c>
      <c r="D2" s="236"/>
    </row>
    <row r="3" spans="1:10">
      <c r="A3" s="273"/>
      <c r="B3" s="596" t="s">
        <v>0</v>
      </c>
      <c r="C3" s="268"/>
      <c r="D3" s="272" t="s">
        <v>1</v>
      </c>
      <c r="E3" s="598" t="s">
        <v>2</v>
      </c>
      <c r="F3" s="598"/>
      <c r="G3" s="598"/>
      <c r="H3" s="598"/>
      <c r="I3" s="598"/>
      <c r="J3" s="598"/>
    </row>
    <row r="4" spans="1:10">
      <c r="A4" s="325" t="s">
        <v>3</v>
      </c>
      <c r="B4" s="597"/>
      <c r="C4" s="326" t="s">
        <v>4</v>
      </c>
      <c r="D4" s="269" t="s">
        <v>5</v>
      </c>
      <c r="E4" s="599" t="s">
        <v>6</v>
      </c>
      <c r="F4" s="599"/>
      <c r="G4" s="600" t="s">
        <v>228</v>
      </c>
      <c r="H4" s="600"/>
      <c r="I4" s="601" t="s">
        <v>229</v>
      </c>
      <c r="J4" s="601"/>
    </row>
    <row r="5" spans="1:10" s="3" customFormat="1">
      <c r="A5" s="270"/>
      <c r="B5" s="597"/>
      <c r="C5" s="203"/>
      <c r="D5" s="271"/>
      <c r="E5" s="265" t="s">
        <v>7</v>
      </c>
      <c r="F5" s="266" t="s">
        <v>8</v>
      </c>
      <c r="G5" s="265" t="s">
        <v>7</v>
      </c>
      <c r="H5" s="266" t="s">
        <v>8</v>
      </c>
      <c r="I5" s="265" t="s">
        <v>7</v>
      </c>
      <c r="J5" s="266" t="s">
        <v>8</v>
      </c>
    </row>
    <row r="6" spans="1:10">
      <c r="A6" s="249">
        <v>1</v>
      </c>
      <c r="B6" s="249">
        <v>10710</v>
      </c>
      <c r="C6" s="250" t="s">
        <v>9</v>
      </c>
      <c r="D6" s="204">
        <v>38288</v>
      </c>
      <c r="E6" s="318">
        <v>6448</v>
      </c>
      <c r="F6" s="213">
        <f>E6*100/D6</f>
        <v>16.840785624738821</v>
      </c>
      <c r="G6" s="318">
        <v>27217</v>
      </c>
      <c r="H6" s="335">
        <f>G6*100/D6</f>
        <v>71.084935227747593</v>
      </c>
      <c r="I6" s="321">
        <v>4797</v>
      </c>
      <c r="J6" s="337">
        <f>I6*100/D6</f>
        <v>12.528729628081905</v>
      </c>
    </row>
    <row r="7" spans="1:10">
      <c r="A7" s="241">
        <v>2</v>
      </c>
      <c r="B7" s="241">
        <v>11089</v>
      </c>
      <c r="C7" s="242" t="s">
        <v>10</v>
      </c>
      <c r="D7" s="206">
        <v>1900</v>
      </c>
      <c r="E7" s="319">
        <v>859</v>
      </c>
      <c r="F7" s="333">
        <f t="shared" ref="F7:F24" si="0">E7*100/D7</f>
        <v>45.210526315789473</v>
      </c>
      <c r="G7" s="319">
        <v>874</v>
      </c>
      <c r="H7" s="336">
        <f t="shared" ref="H7:H24" si="1">G7*100/D7</f>
        <v>46</v>
      </c>
      <c r="I7" s="322">
        <v>18</v>
      </c>
      <c r="J7" s="338">
        <f t="shared" ref="J7:J23" si="2">I7*100/D7</f>
        <v>0.94736842105263153</v>
      </c>
    </row>
    <row r="8" spans="1:10">
      <c r="A8" s="241">
        <v>3</v>
      </c>
      <c r="B8" s="241">
        <v>11090</v>
      </c>
      <c r="C8" s="242" t="s">
        <v>11</v>
      </c>
      <c r="D8" s="206">
        <v>2010</v>
      </c>
      <c r="E8" s="319">
        <v>933</v>
      </c>
      <c r="F8" s="333">
        <f t="shared" si="0"/>
        <v>46.417910447761194</v>
      </c>
      <c r="G8" s="319">
        <v>1072</v>
      </c>
      <c r="H8" s="336">
        <f t="shared" si="1"/>
        <v>53.333333333333336</v>
      </c>
      <c r="I8" s="322">
        <v>5</v>
      </c>
      <c r="J8" s="338">
        <f t="shared" si="2"/>
        <v>0.24875621890547264</v>
      </c>
    </row>
    <row r="9" spans="1:10">
      <c r="A9" s="241">
        <v>4</v>
      </c>
      <c r="B9" s="241">
        <v>11091</v>
      </c>
      <c r="C9" s="242" t="s">
        <v>37</v>
      </c>
      <c r="D9" s="206">
        <v>7366</v>
      </c>
      <c r="E9" s="319">
        <v>3071</v>
      </c>
      <c r="F9" s="333">
        <f t="shared" si="0"/>
        <v>41.691555796904694</v>
      </c>
      <c r="G9" s="319">
        <v>4285</v>
      </c>
      <c r="H9" s="336">
        <f t="shared" si="1"/>
        <v>58.172685310887864</v>
      </c>
      <c r="I9" s="322">
        <v>9</v>
      </c>
      <c r="J9" s="338">
        <f t="shared" si="2"/>
        <v>0.12218300298669563</v>
      </c>
    </row>
    <row r="10" spans="1:10">
      <c r="A10" s="241">
        <v>5</v>
      </c>
      <c r="B10" s="241">
        <v>11092</v>
      </c>
      <c r="C10" s="242" t="s">
        <v>12</v>
      </c>
      <c r="D10" s="206">
        <v>6007</v>
      </c>
      <c r="E10" s="319">
        <v>2523</v>
      </c>
      <c r="F10" s="333">
        <f t="shared" si="0"/>
        <v>42.000998834692858</v>
      </c>
      <c r="G10" s="319">
        <v>3452</v>
      </c>
      <c r="H10" s="336">
        <f t="shared" si="1"/>
        <v>57.46628932911603</v>
      </c>
      <c r="I10" s="322">
        <v>32</v>
      </c>
      <c r="J10" s="338">
        <f t="shared" si="2"/>
        <v>0.5327118361911104</v>
      </c>
    </row>
    <row r="11" spans="1:10">
      <c r="A11" s="241">
        <v>6</v>
      </c>
      <c r="B11" s="241">
        <v>11093</v>
      </c>
      <c r="C11" s="242" t="s">
        <v>13</v>
      </c>
      <c r="D11" s="206">
        <v>1823</v>
      </c>
      <c r="E11" s="319">
        <v>767</v>
      </c>
      <c r="F11" s="333">
        <f t="shared" si="0"/>
        <v>42.073505211190344</v>
      </c>
      <c r="G11" s="319">
        <v>1047</v>
      </c>
      <c r="H11" s="336">
        <f t="shared" si="1"/>
        <v>57.432803071859574</v>
      </c>
      <c r="I11" s="322">
        <v>9</v>
      </c>
      <c r="J11" s="338">
        <f t="shared" si="2"/>
        <v>0.49369171695008229</v>
      </c>
    </row>
    <row r="12" spans="1:10">
      <c r="A12" s="241">
        <v>7</v>
      </c>
      <c r="B12" s="241">
        <v>11094</v>
      </c>
      <c r="C12" s="242" t="s">
        <v>14</v>
      </c>
      <c r="D12" s="206">
        <v>729</v>
      </c>
      <c r="E12" s="319">
        <v>407</v>
      </c>
      <c r="F12" s="333">
        <f t="shared" si="0"/>
        <v>55.829903978052123</v>
      </c>
      <c r="G12" s="319">
        <v>322</v>
      </c>
      <c r="H12" s="336">
        <f t="shared" si="1"/>
        <v>44.170096021947877</v>
      </c>
      <c r="I12" s="322">
        <v>0</v>
      </c>
      <c r="J12" s="338">
        <f t="shared" si="2"/>
        <v>0</v>
      </c>
    </row>
    <row r="13" spans="1:10">
      <c r="A13" s="241">
        <v>8</v>
      </c>
      <c r="B13" s="241">
        <v>11095</v>
      </c>
      <c r="C13" s="242" t="s">
        <v>15</v>
      </c>
      <c r="D13" s="206">
        <v>12464</v>
      </c>
      <c r="E13" s="319">
        <v>3555</v>
      </c>
      <c r="F13" s="333">
        <f t="shared" si="0"/>
        <v>28.52214377406932</v>
      </c>
      <c r="G13" s="319">
        <v>8571</v>
      </c>
      <c r="H13" s="336">
        <f t="shared" si="1"/>
        <v>68.766046213093716</v>
      </c>
      <c r="I13" s="322">
        <v>340</v>
      </c>
      <c r="J13" s="338">
        <f t="shared" si="2"/>
        <v>2.7278562259306804</v>
      </c>
    </row>
    <row r="14" spans="1:10">
      <c r="A14" s="241">
        <v>9</v>
      </c>
      <c r="B14" s="241">
        <v>11096</v>
      </c>
      <c r="C14" s="242" t="s">
        <v>16</v>
      </c>
      <c r="D14" s="206">
        <v>2301</v>
      </c>
      <c r="E14" s="319">
        <v>1018</v>
      </c>
      <c r="F14" s="333">
        <f t="shared" si="0"/>
        <v>44.241634072142546</v>
      </c>
      <c r="G14" s="319">
        <v>1273</v>
      </c>
      <c r="H14" s="336">
        <f t="shared" si="1"/>
        <v>55.323772272924813</v>
      </c>
      <c r="I14" s="322">
        <v>10</v>
      </c>
      <c r="J14" s="338">
        <f t="shared" si="2"/>
        <v>0.43459365493263796</v>
      </c>
    </row>
    <row r="15" spans="1:10">
      <c r="A15" s="241">
        <v>10</v>
      </c>
      <c r="B15" s="241">
        <v>11097</v>
      </c>
      <c r="C15" s="17" t="s">
        <v>200</v>
      </c>
      <c r="D15" s="206">
        <v>5326</v>
      </c>
      <c r="E15" s="319">
        <v>2186</v>
      </c>
      <c r="F15" s="333">
        <f t="shared" si="0"/>
        <v>41.04393541119039</v>
      </c>
      <c r="G15" s="319">
        <v>3121</v>
      </c>
      <c r="H15" s="336">
        <f t="shared" si="1"/>
        <v>58.599324070597071</v>
      </c>
      <c r="I15" s="322">
        <v>19</v>
      </c>
      <c r="J15" s="338">
        <f t="shared" si="2"/>
        <v>0.35674051821254227</v>
      </c>
    </row>
    <row r="16" spans="1:10">
      <c r="A16" s="241">
        <v>11</v>
      </c>
      <c r="B16" s="241">
        <v>11098</v>
      </c>
      <c r="C16" s="242" t="s">
        <v>17</v>
      </c>
      <c r="D16" s="206">
        <v>5094</v>
      </c>
      <c r="E16" s="319">
        <v>2750</v>
      </c>
      <c r="F16" s="333">
        <f t="shared" si="0"/>
        <v>53.985080486847274</v>
      </c>
      <c r="G16" s="319">
        <v>2458</v>
      </c>
      <c r="H16" s="336">
        <f t="shared" si="1"/>
        <v>48.252846486062033</v>
      </c>
      <c r="I16" s="322">
        <v>7</v>
      </c>
      <c r="J16" s="338">
        <f t="shared" si="2"/>
        <v>0.13741656851197487</v>
      </c>
    </row>
    <row r="17" spans="1:10">
      <c r="A17" s="241">
        <v>12</v>
      </c>
      <c r="B17" s="241">
        <v>11099</v>
      </c>
      <c r="C17" s="242" t="s">
        <v>18</v>
      </c>
      <c r="D17" s="206">
        <v>2540</v>
      </c>
      <c r="E17" s="319">
        <v>1417</v>
      </c>
      <c r="F17" s="333">
        <f t="shared" si="0"/>
        <v>55.787401574803148</v>
      </c>
      <c r="G17" s="319">
        <v>1118</v>
      </c>
      <c r="H17" s="336">
        <f t="shared" si="1"/>
        <v>44.015748031496067</v>
      </c>
      <c r="I17" s="322">
        <v>5</v>
      </c>
      <c r="J17" s="338">
        <f t="shared" si="2"/>
        <v>0.19685039370078741</v>
      </c>
    </row>
    <row r="18" spans="1:10">
      <c r="A18" s="241">
        <v>13</v>
      </c>
      <c r="B18" s="241">
        <v>11100</v>
      </c>
      <c r="C18" s="242" t="s">
        <v>19</v>
      </c>
      <c r="D18" s="206">
        <v>1832</v>
      </c>
      <c r="E18" s="319">
        <v>1091</v>
      </c>
      <c r="F18" s="333">
        <f t="shared" si="0"/>
        <v>59.55240174672489</v>
      </c>
      <c r="G18" s="319">
        <v>738</v>
      </c>
      <c r="H18" s="336">
        <f t="shared" si="1"/>
        <v>40.283842794759828</v>
      </c>
      <c r="I18" s="322">
        <v>3</v>
      </c>
      <c r="J18" s="338">
        <f t="shared" si="2"/>
        <v>0.16375545851528384</v>
      </c>
    </row>
    <row r="19" spans="1:10">
      <c r="A19" s="241">
        <v>14</v>
      </c>
      <c r="B19" s="241">
        <v>11101</v>
      </c>
      <c r="C19" s="242" t="s">
        <v>20</v>
      </c>
      <c r="D19" s="206">
        <v>3296</v>
      </c>
      <c r="E19" s="319">
        <v>2162</v>
      </c>
      <c r="F19" s="333">
        <f t="shared" si="0"/>
        <v>65.59466019417475</v>
      </c>
      <c r="G19" s="319">
        <v>1125</v>
      </c>
      <c r="H19" s="336">
        <f t="shared" si="1"/>
        <v>34.132281553398059</v>
      </c>
      <c r="I19" s="322">
        <v>9</v>
      </c>
      <c r="J19" s="338">
        <f t="shared" si="2"/>
        <v>0.27305825242718446</v>
      </c>
    </row>
    <row r="20" spans="1:10">
      <c r="A20" s="241">
        <v>15</v>
      </c>
      <c r="B20" s="241">
        <v>11102</v>
      </c>
      <c r="C20" s="242" t="s">
        <v>21</v>
      </c>
      <c r="D20" s="206">
        <v>1439</v>
      </c>
      <c r="E20" s="319">
        <v>549</v>
      </c>
      <c r="F20" s="333">
        <f t="shared" si="0"/>
        <v>38.15149409312022</v>
      </c>
      <c r="G20" s="319">
        <v>870</v>
      </c>
      <c r="H20" s="336">
        <f t="shared" si="1"/>
        <v>60.458651841556637</v>
      </c>
      <c r="I20" s="322">
        <v>18</v>
      </c>
      <c r="J20" s="338">
        <f t="shared" si="2"/>
        <v>1.2508686587908269</v>
      </c>
    </row>
    <row r="21" spans="1:10">
      <c r="A21" s="241">
        <v>16</v>
      </c>
      <c r="B21" s="241">
        <v>11103</v>
      </c>
      <c r="C21" s="242" t="s">
        <v>22</v>
      </c>
      <c r="D21" s="206">
        <v>2231</v>
      </c>
      <c r="E21" s="319">
        <v>1142</v>
      </c>
      <c r="F21" s="333">
        <f t="shared" si="0"/>
        <v>51.187808157776779</v>
      </c>
      <c r="G21" s="319">
        <v>1029</v>
      </c>
      <c r="H21" s="336">
        <f t="shared" si="1"/>
        <v>46.122814881219185</v>
      </c>
      <c r="I21" s="322">
        <v>3</v>
      </c>
      <c r="J21" s="338">
        <f t="shared" si="2"/>
        <v>0.13446884805020171</v>
      </c>
    </row>
    <row r="22" spans="1:10">
      <c r="A22" s="241">
        <v>17</v>
      </c>
      <c r="B22" s="241">
        <v>11450</v>
      </c>
      <c r="C22" s="242" t="s">
        <v>111</v>
      </c>
      <c r="D22" s="206">
        <v>13063</v>
      </c>
      <c r="E22" s="319">
        <v>3297</v>
      </c>
      <c r="F22" s="333">
        <f t="shared" si="0"/>
        <v>25.23922529281176</v>
      </c>
      <c r="G22" s="319">
        <v>9140</v>
      </c>
      <c r="H22" s="336">
        <f t="shared" si="1"/>
        <v>69.968613641583104</v>
      </c>
      <c r="I22" s="322">
        <v>626</v>
      </c>
      <c r="J22" s="338">
        <f t="shared" si="2"/>
        <v>4.7921610656051445</v>
      </c>
    </row>
    <row r="23" spans="1:10">
      <c r="A23" s="243">
        <v>18</v>
      </c>
      <c r="B23" s="243">
        <v>21323</v>
      </c>
      <c r="C23" s="244" t="s">
        <v>23</v>
      </c>
      <c r="D23" s="214">
        <v>2652</v>
      </c>
      <c r="E23" s="320">
        <v>1128</v>
      </c>
      <c r="F23" s="334">
        <f t="shared" si="0"/>
        <v>42.533936651583709</v>
      </c>
      <c r="G23" s="320">
        <v>1522</v>
      </c>
      <c r="H23" s="344">
        <f t="shared" si="1"/>
        <v>57.390648567119158</v>
      </c>
      <c r="I23" s="323">
        <v>2</v>
      </c>
      <c r="J23" s="347">
        <f t="shared" si="2"/>
        <v>7.5414781297134234E-2</v>
      </c>
    </row>
    <row r="24" spans="1:10">
      <c r="A24" s="260"/>
      <c r="B24" s="260"/>
      <c r="C24" s="267" t="s">
        <v>24</v>
      </c>
      <c r="D24" s="262">
        <f>SUM(D6:D23)</f>
        <v>110361</v>
      </c>
      <c r="E24" s="262">
        <f>SUM(E6:E23)</f>
        <v>35303</v>
      </c>
      <c r="F24" s="345">
        <f t="shared" si="0"/>
        <v>31.988655412691077</v>
      </c>
      <c r="G24" s="262">
        <f>SUM(G6:G23)</f>
        <v>69234</v>
      </c>
      <c r="H24" s="209">
        <f t="shared" si="1"/>
        <v>62.73411803082611</v>
      </c>
      <c r="I24" s="262">
        <f>SUM(I6:I23)</f>
        <v>5912</v>
      </c>
      <c r="J24" s="346">
        <f>I24*100/D24</f>
        <v>5.3569648698362649</v>
      </c>
    </row>
    <row r="25" spans="1:10">
      <c r="A25" s="236" t="s">
        <v>152</v>
      </c>
      <c r="C25" s="236"/>
      <c r="D25" s="4"/>
      <c r="E25" s="5"/>
      <c r="F25" s="5"/>
      <c r="G25" s="5"/>
      <c r="H25" s="5"/>
    </row>
    <row r="26" spans="1:10">
      <c r="A26" s="565" t="s">
        <v>230</v>
      </c>
      <c r="C26" s="118" t="s">
        <v>231</v>
      </c>
      <c r="D26" s="324"/>
    </row>
    <row r="27" spans="1:10">
      <c r="B27" s="118" t="s">
        <v>153</v>
      </c>
    </row>
    <row r="28" spans="1:10">
      <c r="A28" s="595" t="s">
        <v>226</v>
      </c>
      <c r="B28" s="595"/>
      <c r="C28" s="595"/>
      <c r="D28" s="595"/>
      <c r="E28" s="595"/>
      <c r="F28" s="595"/>
      <c r="G28" s="595"/>
      <c r="H28" s="595"/>
      <c r="I28" s="595"/>
      <c r="J28" s="595"/>
    </row>
    <row r="29" spans="1:10">
      <c r="A29" s="6"/>
      <c r="C29" s="6"/>
      <c r="D29" s="6"/>
      <c r="E29" s="6"/>
      <c r="F29" s="6"/>
      <c r="G29" s="6"/>
      <c r="H29" s="6"/>
      <c r="I29" s="6"/>
      <c r="J29" s="6"/>
    </row>
    <row r="30" spans="1:10">
      <c r="A30" s="595"/>
      <c r="B30" s="595"/>
      <c r="C30" s="595"/>
      <c r="D30" s="595"/>
      <c r="E30" s="595"/>
      <c r="F30" s="595"/>
      <c r="G30" s="595"/>
      <c r="H30" s="595"/>
      <c r="I30" s="595"/>
      <c r="J30" s="595"/>
    </row>
    <row r="31" spans="1:10">
      <c r="A31" s="595"/>
      <c r="B31" s="595"/>
      <c r="C31" s="595"/>
      <c r="D31" s="595"/>
    </row>
  </sheetData>
  <mergeCells count="8">
    <mergeCell ref="A30:J30"/>
    <mergeCell ref="A31:D31"/>
    <mergeCell ref="B3:B5"/>
    <mergeCell ref="E3:J3"/>
    <mergeCell ref="E4:F4"/>
    <mergeCell ref="G4:H4"/>
    <mergeCell ref="I4:J4"/>
    <mergeCell ref="A28:J28"/>
  </mergeCells>
  <conditionalFormatting sqref="F6:F23">
    <cfRule type="cellIs" dxfId="0" priority="1" operator="lessThan">
      <formula>60</formula>
    </cfRule>
  </conditionalFormatting>
  <printOptions horizontalCentered="1"/>
  <pageMargins left="0.43307086614173229" right="0.43307086614173229" top="0.74803149606299213" bottom="0.74803149606299213" header="0.31496062992125984" footer="0.31496062992125984"/>
  <pageSetup paperSize="9" orientation="portrait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66"/>
  <sheetViews>
    <sheetView tabSelected="1" topLeftCell="A12" workbookViewId="0">
      <selection activeCell="A26" sqref="A26"/>
    </sheetView>
  </sheetViews>
  <sheetFormatPr defaultRowHeight="14.25"/>
  <cols>
    <col min="1" max="1" width="15.125" customWidth="1"/>
    <col min="2" max="2" width="8.75" customWidth="1"/>
    <col min="3" max="3" width="10.25" customWidth="1"/>
    <col min="4" max="4" width="8.5" bestFit="1" customWidth="1"/>
    <col min="5" max="5" width="10.375" customWidth="1"/>
    <col min="7" max="8" width="6.875" bestFit="1" customWidth="1"/>
    <col min="9" max="9" width="5.375" bestFit="1" customWidth="1"/>
    <col min="10" max="10" width="6.625" customWidth="1"/>
    <col min="11" max="11" width="9.375" customWidth="1"/>
    <col min="12" max="12" width="7.25" customWidth="1"/>
    <col min="13" max="13" width="7.375" customWidth="1"/>
    <col min="15" max="15" width="8.125" bestFit="1" customWidth="1"/>
    <col min="16" max="16" width="12.75" bestFit="1" customWidth="1"/>
    <col min="18" max="18" width="6.5" bestFit="1" customWidth="1"/>
    <col min="19" max="19" width="7" bestFit="1" customWidth="1"/>
    <col min="21" max="21" width="5.875" customWidth="1"/>
    <col min="22" max="22" width="8.5" customWidth="1"/>
    <col min="23" max="23" width="15.25" customWidth="1"/>
    <col min="24" max="24" width="15" customWidth="1"/>
  </cols>
  <sheetData>
    <row r="2" spans="1:46" ht="23.25">
      <c r="A2" s="396" t="s">
        <v>140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8"/>
      <c r="AJ2" s="388"/>
      <c r="AK2" s="388"/>
      <c r="AL2" s="388"/>
      <c r="AM2" s="388"/>
      <c r="AN2" s="388"/>
      <c r="AO2" s="388"/>
      <c r="AP2" s="388"/>
      <c r="AQ2" s="388"/>
      <c r="AR2" s="388"/>
      <c r="AS2" s="388"/>
      <c r="AT2" s="388"/>
    </row>
    <row r="3" spans="1:46" ht="10.5" customHeight="1">
      <c r="A3" s="390"/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8"/>
      <c r="AE3" s="388"/>
      <c r="AF3" s="388"/>
      <c r="AG3" s="388"/>
      <c r="AH3" s="388"/>
      <c r="AI3" s="388"/>
      <c r="AJ3" s="388"/>
      <c r="AK3" s="388"/>
      <c r="AL3" s="388"/>
      <c r="AM3" s="388"/>
      <c r="AN3" s="388"/>
      <c r="AO3" s="388"/>
      <c r="AP3" s="388"/>
      <c r="AQ3" s="388"/>
      <c r="AR3" s="388"/>
      <c r="AS3" s="388"/>
      <c r="AT3" s="388"/>
    </row>
    <row r="4" spans="1:46" ht="21.75" thickBot="1">
      <c r="A4" s="397" t="s">
        <v>221</v>
      </c>
      <c r="B4" s="391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8"/>
      <c r="AK4" s="388"/>
      <c r="AL4" s="388"/>
      <c r="AM4" s="388"/>
      <c r="AN4" s="388"/>
      <c r="AO4" s="388"/>
      <c r="AP4" s="388"/>
      <c r="AQ4" s="388"/>
      <c r="AR4" s="388"/>
      <c r="AS4" s="388"/>
      <c r="AT4" s="388"/>
    </row>
    <row r="5" spans="1:46" ht="21" customHeight="1" thickBot="1">
      <c r="A5" s="653" t="s">
        <v>25</v>
      </c>
      <c r="B5" s="661" t="s">
        <v>177</v>
      </c>
      <c r="C5" s="663" t="s">
        <v>178</v>
      </c>
      <c r="D5" s="665" t="s">
        <v>179</v>
      </c>
      <c r="E5" s="665"/>
      <c r="F5" s="665"/>
      <c r="G5" s="666"/>
      <c r="H5" s="667" t="s">
        <v>180</v>
      </c>
      <c r="I5" s="668"/>
      <c r="J5" s="669"/>
      <c r="K5" s="670" t="s">
        <v>124</v>
      </c>
      <c r="L5" s="671"/>
      <c r="M5" s="671"/>
      <c r="N5" s="672"/>
      <c r="O5" s="648" t="s">
        <v>125</v>
      </c>
      <c r="P5" s="649"/>
      <c r="Q5" s="649"/>
      <c r="R5" s="649"/>
      <c r="S5" s="649"/>
      <c r="T5" s="649"/>
      <c r="U5" s="649"/>
      <c r="V5" s="649"/>
      <c r="W5" s="649"/>
      <c r="X5" s="650"/>
      <c r="Y5" s="392"/>
      <c r="Z5" s="392"/>
      <c r="AA5" s="392"/>
      <c r="AB5" s="392"/>
      <c r="AC5" s="392"/>
      <c r="AD5" s="392"/>
      <c r="AE5" s="392"/>
      <c r="AF5" s="392"/>
      <c r="AG5" s="392"/>
      <c r="AH5" s="392"/>
      <c r="AI5" s="392"/>
      <c r="AJ5" s="392"/>
      <c r="AK5" s="392"/>
      <c r="AL5" s="392"/>
      <c r="AM5" s="392"/>
      <c r="AN5" s="392"/>
      <c r="AO5" s="392"/>
      <c r="AP5" s="392"/>
      <c r="AQ5" s="392"/>
      <c r="AR5" s="392"/>
      <c r="AS5" s="392"/>
      <c r="AT5" s="392"/>
    </row>
    <row r="6" spans="1:46" ht="21" customHeight="1" thickBot="1">
      <c r="A6" s="660"/>
      <c r="B6" s="662"/>
      <c r="C6" s="664"/>
      <c r="D6" s="645" t="s">
        <v>32</v>
      </c>
      <c r="E6" s="645" t="s">
        <v>181</v>
      </c>
      <c r="F6" s="645" t="s">
        <v>182</v>
      </c>
      <c r="G6" s="645" t="s">
        <v>126</v>
      </c>
      <c r="H6" s="645" t="s">
        <v>183</v>
      </c>
      <c r="I6" s="645" t="s">
        <v>184</v>
      </c>
      <c r="J6" s="645" t="s">
        <v>185</v>
      </c>
      <c r="K6" s="645" t="s">
        <v>127</v>
      </c>
      <c r="L6" s="645" t="s">
        <v>186</v>
      </c>
      <c r="M6" s="645" t="s">
        <v>187</v>
      </c>
      <c r="N6" s="645" t="s">
        <v>188</v>
      </c>
      <c r="O6" s="651" t="s">
        <v>128</v>
      </c>
      <c r="P6" s="651"/>
      <c r="Q6" s="651"/>
      <c r="R6" s="651"/>
      <c r="S6" s="651"/>
      <c r="T6" s="652"/>
      <c r="U6" s="645" t="s">
        <v>189</v>
      </c>
      <c r="V6" s="645" t="s">
        <v>190</v>
      </c>
      <c r="W6" s="449" t="s">
        <v>191</v>
      </c>
      <c r="X6" s="450" t="s">
        <v>129</v>
      </c>
      <c r="Y6" s="389"/>
      <c r="Z6" s="389"/>
      <c r="AA6" s="389"/>
      <c r="AB6" s="389"/>
      <c r="AC6" s="389"/>
      <c r="AD6" s="389"/>
      <c r="AE6" s="389"/>
      <c r="AF6" s="389"/>
      <c r="AG6" s="389"/>
      <c r="AH6" s="389"/>
      <c r="AI6" s="389"/>
      <c r="AJ6" s="389"/>
      <c r="AK6" s="389"/>
      <c r="AL6" s="389"/>
      <c r="AM6" s="389"/>
      <c r="AN6" s="389"/>
      <c r="AO6" s="389"/>
      <c r="AP6" s="389"/>
      <c r="AQ6" s="389"/>
      <c r="AR6" s="389"/>
      <c r="AS6" s="389"/>
      <c r="AT6" s="389"/>
    </row>
    <row r="7" spans="1:46" ht="21" customHeight="1" thickBot="1">
      <c r="A7" s="660"/>
      <c r="B7" s="662"/>
      <c r="C7" s="664"/>
      <c r="D7" s="646"/>
      <c r="E7" s="646"/>
      <c r="F7" s="646"/>
      <c r="G7" s="646"/>
      <c r="H7" s="646"/>
      <c r="I7" s="646"/>
      <c r="J7" s="646"/>
      <c r="K7" s="646"/>
      <c r="L7" s="646"/>
      <c r="M7" s="646"/>
      <c r="N7" s="646"/>
      <c r="O7" s="655" t="s">
        <v>130</v>
      </c>
      <c r="P7" s="656"/>
      <c r="Q7" s="653" t="s">
        <v>131</v>
      </c>
      <c r="R7" s="653" t="s">
        <v>132</v>
      </c>
      <c r="S7" s="653" t="s">
        <v>133</v>
      </c>
      <c r="T7" s="645" t="s">
        <v>192</v>
      </c>
      <c r="U7" s="646"/>
      <c r="V7" s="646"/>
      <c r="W7" s="451" t="s">
        <v>139</v>
      </c>
      <c r="X7" s="452" t="s">
        <v>139</v>
      </c>
      <c r="Y7" s="389"/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89"/>
      <c r="AK7" s="389"/>
      <c r="AL7" s="389"/>
      <c r="AM7" s="389"/>
      <c r="AN7" s="389"/>
      <c r="AO7" s="389"/>
      <c r="AP7" s="389"/>
      <c r="AQ7" s="389"/>
      <c r="AR7" s="389"/>
      <c r="AS7" s="389"/>
      <c r="AT7" s="389"/>
    </row>
    <row r="8" spans="1:46" ht="21.75" thickBot="1">
      <c r="A8" s="654"/>
      <c r="B8" s="662"/>
      <c r="C8" s="664"/>
      <c r="D8" s="647"/>
      <c r="E8" s="647"/>
      <c r="F8" s="647"/>
      <c r="G8" s="647"/>
      <c r="H8" s="647"/>
      <c r="I8" s="647"/>
      <c r="J8" s="647"/>
      <c r="K8" s="647"/>
      <c r="L8" s="647"/>
      <c r="M8" s="647"/>
      <c r="N8" s="647"/>
      <c r="O8" s="453" t="s">
        <v>193</v>
      </c>
      <c r="P8" s="453" t="s">
        <v>194</v>
      </c>
      <c r="Q8" s="654"/>
      <c r="R8" s="654"/>
      <c r="S8" s="654"/>
      <c r="T8" s="647"/>
      <c r="U8" s="647"/>
      <c r="V8" s="647"/>
      <c r="W8" s="454"/>
      <c r="X8" s="455"/>
      <c r="Y8" s="389"/>
      <c r="Z8" s="389"/>
      <c r="AA8" s="389"/>
      <c r="AB8" s="389"/>
      <c r="AC8" s="389"/>
      <c r="AD8" s="389"/>
      <c r="AE8" s="389"/>
      <c r="AF8" s="389"/>
      <c r="AG8" s="389"/>
      <c r="AH8" s="389"/>
      <c r="AI8" s="389"/>
      <c r="AJ8" s="389"/>
      <c r="AK8" s="389"/>
      <c r="AL8" s="389"/>
      <c r="AM8" s="389"/>
      <c r="AN8" s="389"/>
      <c r="AO8" s="389"/>
      <c r="AP8" s="389"/>
      <c r="AQ8" s="389"/>
      <c r="AR8" s="389"/>
      <c r="AS8" s="389"/>
      <c r="AT8" s="389"/>
    </row>
    <row r="9" spans="1:46" ht="21">
      <c r="A9" s="456" t="s">
        <v>9</v>
      </c>
      <c r="B9" s="657"/>
      <c r="C9" s="457">
        <f>D9+E9+F9+G9</f>
        <v>214226</v>
      </c>
      <c r="D9" s="457">
        <v>149046</v>
      </c>
      <c r="E9" s="457">
        <v>41640</v>
      </c>
      <c r="F9" s="457">
        <v>20699</v>
      </c>
      <c r="G9" s="457">
        <v>2841</v>
      </c>
      <c r="H9" s="458">
        <v>768</v>
      </c>
      <c r="I9" s="458">
        <v>909</v>
      </c>
      <c r="J9" s="458">
        <v>188</v>
      </c>
      <c r="K9" s="141" t="s">
        <v>134</v>
      </c>
      <c r="L9" s="459" t="s">
        <v>195</v>
      </c>
      <c r="M9" s="460" t="s">
        <v>196</v>
      </c>
      <c r="N9" s="459">
        <v>1</v>
      </c>
      <c r="O9" s="461">
        <v>1</v>
      </c>
      <c r="P9" s="461">
        <v>136</v>
      </c>
      <c r="Q9" s="459">
        <v>16</v>
      </c>
      <c r="R9" s="459">
        <v>37</v>
      </c>
      <c r="S9" s="459">
        <v>809</v>
      </c>
      <c r="T9" s="459">
        <v>194</v>
      </c>
      <c r="U9" s="459">
        <v>23</v>
      </c>
      <c r="V9" s="459">
        <v>41</v>
      </c>
      <c r="W9" s="459">
        <v>916</v>
      </c>
      <c r="X9" s="459">
        <v>220</v>
      </c>
      <c r="Y9" s="389"/>
      <c r="Z9" s="389"/>
      <c r="AA9" s="389"/>
      <c r="AB9" s="389"/>
      <c r="AC9" s="389"/>
      <c r="AD9" s="389"/>
      <c r="AE9" s="389"/>
      <c r="AF9" s="389"/>
      <c r="AG9" s="389"/>
      <c r="AH9" s="389"/>
      <c r="AI9" s="389"/>
      <c r="AJ9" s="389"/>
      <c r="AK9" s="389"/>
      <c r="AL9" s="389"/>
      <c r="AM9" s="389"/>
      <c r="AN9" s="389"/>
      <c r="AO9" s="389"/>
      <c r="AP9" s="389"/>
      <c r="AQ9" s="389"/>
      <c r="AR9" s="389"/>
      <c r="AS9" s="389"/>
      <c r="AT9" s="389"/>
    </row>
    <row r="10" spans="1:46" ht="21">
      <c r="A10" s="456" t="s">
        <v>10</v>
      </c>
      <c r="B10" s="658"/>
      <c r="C10" s="462">
        <f>D10+E10+F10+G10</f>
        <v>45295</v>
      </c>
      <c r="D10" s="462">
        <v>35857</v>
      </c>
      <c r="E10" s="462">
        <v>7614</v>
      </c>
      <c r="F10" s="462">
        <v>1627</v>
      </c>
      <c r="G10" s="462">
        <v>197</v>
      </c>
      <c r="H10" s="463">
        <v>60</v>
      </c>
      <c r="I10" s="463">
        <v>40</v>
      </c>
      <c r="J10" s="463">
        <v>5</v>
      </c>
      <c r="K10" s="459" t="s">
        <v>197</v>
      </c>
      <c r="L10" s="459" t="s">
        <v>77</v>
      </c>
      <c r="M10" s="464" t="s">
        <v>138</v>
      </c>
      <c r="N10" s="459">
        <v>1</v>
      </c>
      <c r="O10" s="461">
        <v>6</v>
      </c>
      <c r="P10" s="461">
        <v>0</v>
      </c>
      <c r="Q10" s="459">
        <v>3</v>
      </c>
      <c r="R10" s="459">
        <v>5</v>
      </c>
      <c r="S10" s="459">
        <v>38</v>
      </c>
      <c r="T10" s="459">
        <v>25</v>
      </c>
      <c r="U10" s="459">
        <v>5</v>
      </c>
      <c r="V10" s="459">
        <v>2</v>
      </c>
      <c r="W10" s="459">
        <v>40</v>
      </c>
      <c r="X10" s="459">
        <v>47</v>
      </c>
      <c r="Y10" s="389"/>
      <c r="Z10" s="389"/>
      <c r="AA10" s="389"/>
      <c r="AB10" s="389"/>
      <c r="AC10" s="389"/>
      <c r="AD10" s="389"/>
      <c r="AE10" s="389"/>
      <c r="AF10" s="389"/>
      <c r="AG10" s="389"/>
      <c r="AH10" s="389"/>
      <c r="AI10" s="389"/>
      <c r="AJ10" s="389"/>
      <c r="AK10" s="389"/>
      <c r="AL10" s="389"/>
      <c r="AM10" s="389"/>
      <c r="AN10" s="389"/>
      <c r="AO10" s="389"/>
      <c r="AP10" s="389"/>
      <c r="AQ10" s="389"/>
      <c r="AR10" s="389"/>
      <c r="AS10" s="389"/>
      <c r="AT10" s="389"/>
    </row>
    <row r="11" spans="1:46" ht="21">
      <c r="A11" s="465" t="s">
        <v>11</v>
      </c>
      <c r="B11" s="658"/>
      <c r="C11" s="462">
        <f t="shared" ref="C11:C14" si="0">D11+E11+F11+G11</f>
        <v>32801</v>
      </c>
      <c r="D11" s="462">
        <v>23872</v>
      </c>
      <c r="E11" s="462">
        <v>6430</v>
      </c>
      <c r="F11" s="466">
        <v>2254</v>
      </c>
      <c r="G11" s="462">
        <v>245</v>
      </c>
      <c r="H11" s="463">
        <v>30</v>
      </c>
      <c r="I11" s="463">
        <v>39</v>
      </c>
      <c r="J11" s="463">
        <v>5</v>
      </c>
      <c r="K11" s="459" t="s">
        <v>197</v>
      </c>
      <c r="L11" s="459" t="s">
        <v>77</v>
      </c>
      <c r="M11" s="459" t="s">
        <v>138</v>
      </c>
      <c r="N11" s="459">
        <v>1</v>
      </c>
      <c r="O11" s="461">
        <v>4</v>
      </c>
      <c r="P11" s="461">
        <v>0</v>
      </c>
      <c r="Q11" s="459">
        <v>2</v>
      </c>
      <c r="R11" s="459">
        <v>3</v>
      </c>
      <c r="S11" s="459">
        <v>27</v>
      </c>
      <c r="T11" s="459">
        <v>30</v>
      </c>
      <c r="U11" s="459">
        <v>7</v>
      </c>
      <c r="V11" s="459">
        <v>3</v>
      </c>
      <c r="W11" s="459">
        <v>57</v>
      </c>
      <c r="X11" s="459">
        <v>11</v>
      </c>
      <c r="Y11" s="389"/>
      <c r="Z11" s="389"/>
      <c r="AA11" s="389"/>
      <c r="AB11" s="389"/>
      <c r="AC11" s="389"/>
      <c r="AD11" s="389"/>
      <c r="AE11" s="389"/>
      <c r="AF11" s="389"/>
      <c r="AG11" s="389"/>
      <c r="AH11" s="389"/>
      <c r="AI11" s="389"/>
      <c r="AJ11" s="389"/>
      <c r="AK11" s="389"/>
      <c r="AL11" s="389"/>
      <c r="AM11" s="389"/>
      <c r="AN11" s="389"/>
      <c r="AO11" s="389"/>
      <c r="AP11" s="389"/>
      <c r="AQ11" s="389"/>
      <c r="AR11" s="389"/>
      <c r="AS11" s="389"/>
      <c r="AT11" s="389"/>
    </row>
    <row r="12" spans="1:46" ht="21">
      <c r="A12" s="465" t="s">
        <v>37</v>
      </c>
      <c r="B12" s="658"/>
      <c r="C12" s="462">
        <f t="shared" si="0"/>
        <v>76905</v>
      </c>
      <c r="D12" s="462">
        <v>54263</v>
      </c>
      <c r="E12" s="462">
        <v>15322</v>
      </c>
      <c r="F12" s="462">
        <v>6672</v>
      </c>
      <c r="G12" s="462">
        <v>648</v>
      </c>
      <c r="H12" s="463">
        <v>90</v>
      </c>
      <c r="I12" s="463">
        <v>90</v>
      </c>
      <c r="J12" s="463">
        <v>10</v>
      </c>
      <c r="K12" s="459" t="s">
        <v>197</v>
      </c>
      <c r="L12" s="459" t="s">
        <v>77</v>
      </c>
      <c r="M12" s="459" t="s">
        <v>136</v>
      </c>
      <c r="N12" s="459">
        <v>2</v>
      </c>
      <c r="O12" s="461">
        <v>9</v>
      </c>
      <c r="P12" s="461">
        <v>0</v>
      </c>
      <c r="Q12" s="459">
        <v>7</v>
      </c>
      <c r="R12" s="459">
        <v>13</v>
      </c>
      <c r="S12" s="459">
        <v>75</v>
      </c>
      <c r="T12" s="459">
        <v>34</v>
      </c>
      <c r="U12" s="459">
        <v>5</v>
      </c>
      <c r="V12" s="459">
        <v>12</v>
      </c>
      <c r="W12" s="459">
        <v>122</v>
      </c>
      <c r="X12" s="459">
        <v>5</v>
      </c>
      <c r="Y12" s="388"/>
      <c r="Z12" s="388"/>
      <c r="AA12" s="388"/>
      <c r="AB12" s="388"/>
      <c r="AC12" s="388"/>
      <c r="AD12" s="388"/>
      <c r="AE12" s="388"/>
      <c r="AF12" s="388"/>
      <c r="AG12" s="388"/>
      <c r="AH12" s="388"/>
      <c r="AI12" s="388"/>
      <c r="AJ12" s="388"/>
      <c r="AK12" s="388"/>
      <c r="AL12" s="388"/>
      <c r="AM12" s="388"/>
      <c r="AN12" s="388"/>
      <c r="AO12" s="388"/>
      <c r="AP12" s="388"/>
      <c r="AQ12" s="388"/>
      <c r="AR12" s="388"/>
      <c r="AS12" s="388"/>
      <c r="AT12" s="388"/>
    </row>
    <row r="13" spans="1:46" ht="21">
      <c r="A13" s="465" t="s">
        <v>12</v>
      </c>
      <c r="B13" s="658"/>
      <c r="C13" s="462">
        <f t="shared" si="0"/>
        <v>52365</v>
      </c>
      <c r="D13" s="462">
        <v>38261</v>
      </c>
      <c r="E13" s="462">
        <v>9381</v>
      </c>
      <c r="F13" s="462">
        <v>4201</v>
      </c>
      <c r="G13" s="462">
        <v>522</v>
      </c>
      <c r="H13" s="463">
        <v>120</v>
      </c>
      <c r="I13" s="463">
        <v>108</v>
      </c>
      <c r="J13" s="463">
        <v>26</v>
      </c>
      <c r="K13" s="459" t="s">
        <v>197</v>
      </c>
      <c r="L13" s="459" t="s">
        <v>198</v>
      </c>
      <c r="M13" s="459" t="s">
        <v>196</v>
      </c>
      <c r="N13" s="459">
        <v>1</v>
      </c>
      <c r="O13" s="461">
        <v>6</v>
      </c>
      <c r="P13" s="461">
        <v>7</v>
      </c>
      <c r="Q13" s="459">
        <v>3</v>
      </c>
      <c r="R13" s="459">
        <v>8</v>
      </c>
      <c r="S13" s="459">
        <v>77</v>
      </c>
      <c r="T13" s="459">
        <v>39</v>
      </c>
      <c r="U13" s="459">
        <v>4</v>
      </c>
      <c r="V13" s="459">
        <v>4</v>
      </c>
      <c r="W13" s="459">
        <v>96</v>
      </c>
      <c r="X13" s="459">
        <v>71</v>
      </c>
      <c r="Y13" s="389"/>
      <c r="Z13" s="389"/>
      <c r="AA13" s="389"/>
      <c r="AB13" s="389"/>
      <c r="AC13" s="389"/>
      <c r="AD13" s="389"/>
      <c r="AE13" s="389"/>
      <c r="AF13" s="389"/>
      <c r="AG13" s="389"/>
      <c r="AH13" s="389"/>
      <c r="AI13" s="389"/>
      <c r="AJ13" s="389"/>
      <c r="AK13" s="389"/>
      <c r="AL13" s="389"/>
      <c r="AM13" s="389"/>
      <c r="AN13" s="389"/>
      <c r="AO13" s="389"/>
      <c r="AP13" s="389"/>
      <c r="AQ13" s="389"/>
      <c r="AR13" s="389"/>
      <c r="AS13" s="389"/>
      <c r="AT13" s="389"/>
    </row>
    <row r="14" spans="1:46" ht="21">
      <c r="A14" s="465" t="s">
        <v>13</v>
      </c>
      <c r="B14" s="658"/>
      <c r="C14" s="462">
        <f t="shared" si="0"/>
        <v>49021</v>
      </c>
      <c r="D14" s="462">
        <v>37329</v>
      </c>
      <c r="E14" s="462">
        <v>6695</v>
      </c>
      <c r="F14" s="462">
        <v>4617</v>
      </c>
      <c r="G14" s="462">
        <v>380</v>
      </c>
      <c r="H14" s="463">
        <v>30</v>
      </c>
      <c r="I14" s="463">
        <v>38</v>
      </c>
      <c r="J14" s="463">
        <v>6</v>
      </c>
      <c r="K14" s="459" t="s">
        <v>197</v>
      </c>
      <c r="L14" s="459" t="s">
        <v>77</v>
      </c>
      <c r="M14" s="459" t="s">
        <v>138</v>
      </c>
      <c r="N14" s="459">
        <v>1</v>
      </c>
      <c r="O14" s="461">
        <v>8</v>
      </c>
      <c r="P14" s="461">
        <v>0</v>
      </c>
      <c r="Q14" s="459">
        <v>3</v>
      </c>
      <c r="R14" s="459">
        <v>4</v>
      </c>
      <c r="S14" s="459">
        <v>40</v>
      </c>
      <c r="T14" s="459">
        <v>30</v>
      </c>
      <c r="U14" s="459">
        <v>5</v>
      </c>
      <c r="V14" s="459">
        <v>5</v>
      </c>
      <c r="W14" s="459">
        <v>56</v>
      </c>
      <c r="X14" s="459">
        <v>47</v>
      </c>
      <c r="Y14" s="389"/>
      <c r="Z14" s="389"/>
      <c r="AA14" s="389"/>
      <c r="AB14" s="389"/>
      <c r="AC14" s="389"/>
      <c r="AD14" s="389"/>
      <c r="AE14" s="389"/>
      <c r="AF14" s="389"/>
      <c r="AG14" s="389"/>
      <c r="AH14" s="389"/>
      <c r="AI14" s="389"/>
      <c r="AJ14" s="389"/>
      <c r="AK14" s="389"/>
      <c r="AL14" s="389"/>
      <c r="AM14" s="389"/>
      <c r="AN14" s="389"/>
      <c r="AO14" s="389"/>
      <c r="AP14" s="389"/>
      <c r="AQ14" s="389"/>
      <c r="AR14" s="389"/>
      <c r="AS14" s="389"/>
      <c r="AT14" s="389"/>
    </row>
    <row r="15" spans="1:46" ht="42">
      <c r="A15" s="467" t="s">
        <v>14</v>
      </c>
      <c r="B15" s="658"/>
      <c r="C15" s="468">
        <f>D15+E15+F15+G15</f>
        <v>14540</v>
      </c>
      <c r="D15" s="468">
        <v>10781</v>
      </c>
      <c r="E15" s="468">
        <v>2251</v>
      </c>
      <c r="F15" s="468">
        <v>1394</v>
      </c>
      <c r="G15" s="468">
        <v>114</v>
      </c>
      <c r="H15" s="469">
        <v>10</v>
      </c>
      <c r="I15" s="469">
        <v>15</v>
      </c>
      <c r="J15" s="469">
        <v>4</v>
      </c>
      <c r="K15" s="470" t="s">
        <v>199</v>
      </c>
      <c r="L15" s="471" t="s">
        <v>79</v>
      </c>
      <c r="M15" s="471" t="s">
        <v>136</v>
      </c>
      <c r="N15" s="471">
        <v>1</v>
      </c>
      <c r="O15" s="472">
        <v>2</v>
      </c>
      <c r="P15" s="472">
        <v>0</v>
      </c>
      <c r="Q15" s="471">
        <v>1</v>
      </c>
      <c r="R15" s="471">
        <v>2</v>
      </c>
      <c r="S15" s="471">
        <v>19</v>
      </c>
      <c r="T15" s="471">
        <v>17</v>
      </c>
      <c r="U15" s="471">
        <v>5</v>
      </c>
      <c r="V15" s="471">
        <v>4</v>
      </c>
      <c r="W15" s="471">
        <v>36</v>
      </c>
      <c r="X15" s="471">
        <v>12</v>
      </c>
      <c r="Y15" s="389"/>
      <c r="Z15" s="389"/>
      <c r="AA15" s="389"/>
      <c r="AB15" s="389"/>
      <c r="AC15" s="389"/>
      <c r="AD15" s="389"/>
      <c r="AE15" s="389"/>
      <c r="AF15" s="389"/>
      <c r="AG15" s="389"/>
      <c r="AH15" s="389"/>
      <c r="AI15" s="389"/>
      <c r="AJ15" s="389"/>
      <c r="AK15" s="389"/>
      <c r="AL15" s="389"/>
      <c r="AM15" s="389"/>
      <c r="AN15" s="389"/>
      <c r="AO15" s="389"/>
      <c r="AP15" s="389"/>
      <c r="AQ15" s="389"/>
      <c r="AR15" s="389"/>
      <c r="AS15" s="389"/>
      <c r="AT15" s="389"/>
    </row>
    <row r="16" spans="1:46" ht="126">
      <c r="A16" s="467" t="s">
        <v>15</v>
      </c>
      <c r="B16" s="658"/>
      <c r="C16" s="468">
        <f>D16+E16+F16+G16</f>
        <v>119972</v>
      </c>
      <c r="D16" s="468">
        <v>91696</v>
      </c>
      <c r="E16" s="468">
        <v>20162</v>
      </c>
      <c r="F16" s="468">
        <v>7432</v>
      </c>
      <c r="G16" s="468">
        <v>682</v>
      </c>
      <c r="H16" s="469">
        <v>150</v>
      </c>
      <c r="I16" s="469">
        <v>246</v>
      </c>
      <c r="J16" s="469">
        <v>65</v>
      </c>
      <c r="K16" s="470" t="s">
        <v>137</v>
      </c>
      <c r="L16" s="471" t="s">
        <v>80</v>
      </c>
      <c r="M16" s="471" t="s">
        <v>196</v>
      </c>
      <c r="N16" s="471">
        <v>1</v>
      </c>
      <c r="O16" s="472">
        <v>11</v>
      </c>
      <c r="P16" s="472">
        <v>18</v>
      </c>
      <c r="Q16" s="471">
        <v>8</v>
      </c>
      <c r="R16" s="471">
        <v>16</v>
      </c>
      <c r="S16" s="471">
        <v>145</v>
      </c>
      <c r="T16" s="471">
        <v>61</v>
      </c>
      <c r="U16" s="471">
        <v>4</v>
      </c>
      <c r="V16" s="471">
        <v>8</v>
      </c>
      <c r="W16" s="471">
        <v>203</v>
      </c>
      <c r="X16" s="471">
        <v>36</v>
      </c>
      <c r="Y16" s="389"/>
      <c r="Z16" s="389"/>
      <c r="AA16" s="389"/>
      <c r="AB16" s="389"/>
      <c r="AC16" s="389"/>
      <c r="AD16" s="389"/>
      <c r="AE16" s="389"/>
      <c r="AF16" s="389"/>
      <c r="AG16" s="389"/>
      <c r="AH16" s="389"/>
      <c r="AI16" s="389"/>
      <c r="AJ16" s="389"/>
      <c r="AK16" s="389"/>
      <c r="AL16" s="389"/>
      <c r="AM16" s="389"/>
      <c r="AN16" s="389"/>
      <c r="AO16" s="389"/>
      <c r="AP16" s="389"/>
      <c r="AQ16" s="389"/>
      <c r="AR16" s="389"/>
      <c r="AS16" s="389"/>
      <c r="AT16" s="389"/>
    </row>
    <row r="17" spans="1:47" ht="21">
      <c r="A17" s="465" t="s">
        <v>16</v>
      </c>
      <c r="B17" s="658"/>
      <c r="C17" s="462">
        <f>D17+E17+F17+G17</f>
        <v>38331</v>
      </c>
      <c r="D17" s="462">
        <v>30432</v>
      </c>
      <c r="E17" s="462">
        <v>5624</v>
      </c>
      <c r="F17" s="462">
        <v>2110</v>
      </c>
      <c r="G17" s="462">
        <v>165</v>
      </c>
      <c r="H17" s="463">
        <v>30</v>
      </c>
      <c r="I17" s="463">
        <v>55</v>
      </c>
      <c r="J17" s="463">
        <v>10</v>
      </c>
      <c r="K17" s="459" t="s">
        <v>197</v>
      </c>
      <c r="L17" s="459" t="s">
        <v>77</v>
      </c>
      <c r="M17" s="459" t="s">
        <v>135</v>
      </c>
      <c r="N17" s="459">
        <v>0</v>
      </c>
      <c r="O17" s="461">
        <v>5</v>
      </c>
      <c r="P17" s="461">
        <v>0</v>
      </c>
      <c r="Q17" s="459">
        <v>4</v>
      </c>
      <c r="R17" s="459">
        <v>3</v>
      </c>
      <c r="S17" s="459">
        <v>33</v>
      </c>
      <c r="T17" s="459">
        <v>139</v>
      </c>
      <c r="U17" s="459">
        <v>8</v>
      </c>
      <c r="V17" s="459">
        <v>4</v>
      </c>
      <c r="W17" s="459">
        <v>45</v>
      </c>
      <c r="X17" s="459">
        <v>53</v>
      </c>
      <c r="Y17" s="389"/>
      <c r="Z17" s="389"/>
      <c r="AA17" s="389"/>
      <c r="AB17" s="389"/>
      <c r="AC17" s="389"/>
      <c r="AD17" s="389"/>
      <c r="AE17" s="389"/>
      <c r="AF17" s="389"/>
      <c r="AG17" s="389"/>
      <c r="AH17" s="389"/>
      <c r="AI17" s="389"/>
      <c r="AJ17" s="389"/>
      <c r="AK17" s="389"/>
      <c r="AL17" s="389"/>
      <c r="AM17" s="389"/>
      <c r="AN17" s="389"/>
      <c r="AO17" s="389"/>
      <c r="AP17" s="389"/>
      <c r="AQ17" s="389"/>
      <c r="AR17" s="389"/>
      <c r="AS17" s="389"/>
      <c r="AT17" s="389"/>
    </row>
    <row r="18" spans="1:47" ht="21">
      <c r="A18" s="465" t="s">
        <v>200</v>
      </c>
      <c r="B18" s="658"/>
      <c r="C18" s="462">
        <f t="shared" ref="C18:C24" si="1">D18+E18+F18+G18</f>
        <v>69834</v>
      </c>
      <c r="D18" s="468">
        <v>52399</v>
      </c>
      <c r="E18" s="473">
        <v>11504</v>
      </c>
      <c r="F18" s="474">
        <v>5578</v>
      </c>
      <c r="G18" s="474">
        <v>353</v>
      </c>
      <c r="H18" s="463">
        <v>70</v>
      </c>
      <c r="I18" s="463">
        <v>78</v>
      </c>
      <c r="J18" s="463">
        <v>13</v>
      </c>
      <c r="K18" s="459" t="s">
        <v>197</v>
      </c>
      <c r="L18" s="459" t="s">
        <v>78</v>
      </c>
      <c r="M18" s="459" t="s">
        <v>135</v>
      </c>
      <c r="N18" s="459">
        <v>3</v>
      </c>
      <c r="O18" s="461">
        <v>9</v>
      </c>
      <c r="P18" s="461">
        <v>0</v>
      </c>
      <c r="Q18" s="459">
        <v>5</v>
      </c>
      <c r="R18" s="459">
        <v>2</v>
      </c>
      <c r="S18" s="459">
        <v>62</v>
      </c>
      <c r="T18" s="459">
        <v>39</v>
      </c>
      <c r="U18" s="459">
        <v>2</v>
      </c>
      <c r="V18" s="459">
        <v>5</v>
      </c>
      <c r="W18" s="459">
        <v>109</v>
      </c>
      <c r="X18" s="459">
        <v>91</v>
      </c>
      <c r="Y18" s="389"/>
      <c r="Z18" s="389"/>
      <c r="AA18" s="389"/>
      <c r="AB18" s="389"/>
      <c r="AC18" s="389"/>
      <c r="AD18" s="389"/>
      <c r="AE18" s="389"/>
      <c r="AF18" s="389"/>
      <c r="AG18" s="389"/>
      <c r="AH18" s="389"/>
      <c r="AI18" s="389"/>
      <c r="AJ18" s="389"/>
      <c r="AK18" s="389"/>
      <c r="AL18" s="389"/>
      <c r="AM18" s="389"/>
      <c r="AN18" s="389"/>
      <c r="AO18" s="389"/>
      <c r="AP18" s="389"/>
      <c r="AQ18" s="389"/>
      <c r="AR18" s="389"/>
      <c r="AS18" s="389"/>
      <c r="AT18" s="389"/>
    </row>
    <row r="19" spans="1:47" ht="21">
      <c r="A19" s="465" t="s">
        <v>17</v>
      </c>
      <c r="B19" s="658"/>
      <c r="C19" s="462">
        <f t="shared" si="1"/>
        <v>68936</v>
      </c>
      <c r="D19" s="475">
        <v>52755</v>
      </c>
      <c r="E19" s="466">
        <v>10328</v>
      </c>
      <c r="F19" s="466">
        <v>5411</v>
      </c>
      <c r="G19" s="475">
        <v>442</v>
      </c>
      <c r="H19" s="476">
        <v>90</v>
      </c>
      <c r="I19" s="476">
        <v>105</v>
      </c>
      <c r="J19" s="476">
        <v>18</v>
      </c>
      <c r="K19" s="459" t="s">
        <v>197</v>
      </c>
      <c r="L19" s="459" t="s">
        <v>78</v>
      </c>
      <c r="M19" s="459" t="s">
        <v>135</v>
      </c>
      <c r="N19" s="477">
        <v>2</v>
      </c>
      <c r="O19" s="461">
        <v>13</v>
      </c>
      <c r="P19" s="461">
        <v>1</v>
      </c>
      <c r="Q19" s="459">
        <v>3</v>
      </c>
      <c r="R19" s="459">
        <v>8</v>
      </c>
      <c r="S19" s="459">
        <v>76</v>
      </c>
      <c r="T19" s="459">
        <v>49</v>
      </c>
      <c r="U19" s="459">
        <v>7</v>
      </c>
      <c r="V19" s="459">
        <v>3</v>
      </c>
      <c r="W19" s="459">
        <v>111</v>
      </c>
      <c r="X19" s="459">
        <v>59</v>
      </c>
      <c r="Y19" s="389"/>
      <c r="Z19" s="389"/>
      <c r="AA19" s="389"/>
      <c r="AB19" s="389"/>
      <c r="AC19" s="389"/>
      <c r="AD19" s="389"/>
      <c r="AE19" s="389"/>
      <c r="AF19" s="389"/>
      <c r="AG19" s="389"/>
      <c r="AH19" s="389"/>
      <c r="AI19" s="389"/>
      <c r="AJ19" s="389"/>
      <c r="AK19" s="389"/>
      <c r="AL19" s="389"/>
      <c r="AM19" s="389"/>
      <c r="AN19" s="389"/>
      <c r="AO19" s="389"/>
      <c r="AP19" s="389"/>
      <c r="AQ19" s="389"/>
      <c r="AR19" s="389"/>
      <c r="AS19" s="389"/>
      <c r="AT19" s="389"/>
    </row>
    <row r="20" spans="1:47" ht="21">
      <c r="A20" s="465" t="s">
        <v>18</v>
      </c>
      <c r="B20" s="658"/>
      <c r="C20" s="462">
        <f t="shared" si="1"/>
        <v>33152</v>
      </c>
      <c r="D20" s="466">
        <v>26415</v>
      </c>
      <c r="E20" s="466">
        <v>4740</v>
      </c>
      <c r="F20" s="466">
        <v>1817</v>
      </c>
      <c r="G20" s="466">
        <v>180</v>
      </c>
      <c r="H20" s="476">
        <v>30</v>
      </c>
      <c r="I20" s="476">
        <v>42</v>
      </c>
      <c r="J20" s="476">
        <v>14</v>
      </c>
      <c r="K20" s="459" t="s">
        <v>197</v>
      </c>
      <c r="L20" s="459" t="s">
        <v>77</v>
      </c>
      <c r="M20" s="459" t="s">
        <v>135</v>
      </c>
      <c r="N20" s="477">
        <v>0</v>
      </c>
      <c r="O20" s="461">
        <v>5</v>
      </c>
      <c r="P20" s="461">
        <v>0</v>
      </c>
      <c r="Q20" s="459">
        <v>3</v>
      </c>
      <c r="R20" s="459">
        <v>3</v>
      </c>
      <c r="S20" s="459">
        <v>38</v>
      </c>
      <c r="T20" s="459">
        <v>19</v>
      </c>
      <c r="U20" s="459">
        <v>4</v>
      </c>
      <c r="V20" s="459">
        <v>3</v>
      </c>
      <c r="W20" s="459">
        <v>61</v>
      </c>
      <c r="X20" s="459">
        <v>26</v>
      </c>
      <c r="Y20" s="389"/>
      <c r="Z20" s="389"/>
      <c r="AA20" s="389"/>
      <c r="AB20" s="389"/>
      <c r="AC20" s="389"/>
      <c r="AD20" s="389"/>
      <c r="AE20" s="389"/>
      <c r="AF20" s="389"/>
      <c r="AG20" s="389"/>
      <c r="AH20" s="389"/>
      <c r="AI20" s="389"/>
      <c r="AJ20" s="389"/>
      <c r="AK20" s="389"/>
      <c r="AL20" s="389"/>
      <c r="AM20" s="389"/>
      <c r="AN20" s="389"/>
      <c r="AO20" s="389"/>
      <c r="AP20" s="389"/>
      <c r="AQ20" s="389"/>
      <c r="AR20" s="389"/>
      <c r="AS20" s="389"/>
      <c r="AT20" s="389"/>
    </row>
    <row r="21" spans="1:47" ht="21">
      <c r="A21" s="465" t="s">
        <v>19</v>
      </c>
      <c r="B21" s="658"/>
      <c r="C21" s="462">
        <f t="shared" si="1"/>
        <v>23680</v>
      </c>
      <c r="D21" s="478">
        <v>17778</v>
      </c>
      <c r="E21" s="479">
        <v>4282</v>
      </c>
      <c r="F21" s="480">
        <v>1452</v>
      </c>
      <c r="G21" s="480">
        <v>168</v>
      </c>
      <c r="H21" s="476">
        <v>30</v>
      </c>
      <c r="I21" s="476">
        <v>40</v>
      </c>
      <c r="J21" s="476">
        <v>4</v>
      </c>
      <c r="K21" s="459" t="s">
        <v>201</v>
      </c>
      <c r="L21" s="459" t="s">
        <v>77</v>
      </c>
      <c r="M21" s="459" t="s">
        <v>138</v>
      </c>
      <c r="N21" s="459">
        <v>1</v>
      </c>
      <c r="O21" s="461">
        <v>3</v>
      </c>
      <c r="P21" s="461">
        <v>1</v>
      </c>
      <c r="Q21" s="459">
        <v>3</v>
      </c>
      <c r="R21" s="459">
        <v>4</v>
      </c>
      <c r="S21" s="459">
        <v>25</v>
      </c>
      <c r="T21" s="459">
        <v>25</v>
      </c>
      <c r="U21" s="459">
        <v>6</v>
      </c>
      <c r="V21" s="459">
        <v>4</v>
      </c>
      <c r="W21" s="459">
        <v>42</v>
      </c>
      <c r="X21" s="459">
        <v>21</v>
      </c>
      <c r="Y21" s="389"/>
      <c r="Z21" s="389"/>
      <c r="AA21" s="389"/>
      <c r="AB21" s="389"/>
      <c r="AC21" s="389"/>
      <c r="AD21" s="389"/>
      <c r="AE21" s="389"/>
      <c r="AF21" s="389"/>
      <c r="AG21" s="389"/>
      <c r="AH21" s="389"/>
      <c r="AI21" s="389"/>
      <c r="AJ21" s="389"/>
      <c r="AK21" s="389"/>
      <c r="AL21" s="389"/>
      <c r="AM21" s="389"/>
      <c r="AN21" s="389"/>
      <c r="AO21" s="389"/>
      <c r="AP21" s="389"/>
      <c r="AQ21" s="389"/>
      <c r="AR21" s="389"/>
      <c r="AS21" s="389"/>
      <c r="AT21" s="389"/>
    </row>
    <row r="22" spans="1:47" ht="21">
      <c r="A22" s="465" t="s">
        <v>20</v>
      </c>
      <c r="B22" s="658"/>
      <c r="C22" s="462">
        <f t="shared" si="1"/>
        <v>33518</v>
      </c>
      <c r="D22" s="462">
        <v>24672</v>
      </c>
      <c r="E22" s="462">
        <v>5669</v>
      </c>
      <c r="F22" s="462">
        <v>2899</v>
      </c>
      <c r="G22" s="462">
        <v>278</v>
      </c>
      <c r="H22" s="463">
        <v>30</v>
      </c>
      <c r="I22" s="463">
        <v>42</v>
      </c>
      <c r="J22" s="463">
        <v>14</v>
      </c>
      <c r="K22" s="459" t="s">
        <v>201</v>
      </c>
      <c r="L22" s="459" t="s">
        <v>77</v>
      </c>
      <c r="M22" s="459" t="s">
        <v>135</v>
      </c>
      <c r="N22" s="459">
        <v>1</v>
      </c>
      <c r="O22" s="461">
        <v>5</v>
      </c>
      <c r="P22" s="461">
        <v>0</v>
      </c>
      <c r="Q22" s="459">
        <v>3</v>
      </c>
      <c r="R22" s="459">
        <v>4</v>
      </c>
      <c r="S22" s="459">
        <v>47</v>
      </c>
      <c r="T22" s="459">
        <v>42</v>
      </c>
      <c r="U22" s="459">
        <v>9</v>
      </c>
      <c r="V22" s="459">
        <v>2</v>
      </c>
      <c r="W22" s="459">
        <v>73</v>
      </c>
      <c r="X22" s="459">
        <v>8</v>
      </c>
      <c r="Y22" s="389"/>
      <c r="Z22" s="389"/>
      <c r="AA22" s="389"/>
      <c r="AB22" s="389"/>
      <c r="AC22" s="389"/>
      <c r="AD22" s="389"/>
      <c r="AE22" s="389"/>
      <c r="AF22" s="389"/>
      <c r="AG22" s="389"/>
      <c r="AH22" s="389"/>
      <c r="AI22" s="389"/>
      <c r="AJ22" s="389"/>
      <c r="AK22" s="389"/>
      <c r="AL22" s="389"/>
      <c r="AM22" s="389"/>
      <c r="AN22" s="389"/>
      <c r="AO22" s="389"/>
      <c r="AP22" s="389"/>
      <c r="AQ22" s="389"/>
      <c r="AR22" s="389"/>
      <c r="AS22" s="389"/>
      <c r="AT22" s="389"/>
    </row>
    <row r="23" spans="1:47" ht="21">
      <c r="A23" s="465" t="s">
        <v>21</v>
      </c>
      <c r="B23" s="658"/>
      <c r="C23" s="462">
        <f t="shared" si="1"/>
        <v>42348</v>
      </c>
      <c r="D23" s="481">
        <v>32814</v>
      </c>
      <c r="E23" s="481">
        <v>7259</v>
      </c>
      <c r="F23" s="481">
        <v>2086</v>
      </c>
      <c r="G23" s="481">
        <v>189</v>
      </c>
      <c r="H23" s="482">
        <v>30</v>
      </c>
      <c r="I23" s="482">
        <v>40</v>
      </c>
      <c r="J23" s="482">
        <v>4</v>
      </c>
      <c r="K23" s="459" t="s">
        <v>197</v>
      </c>
      <c r="L23" s="459" t="s">
        <v>77</v>
      </c>
      <c r="M23" s="483" t="s">
        <v>136</v>
      </c>
      <c r="N23" s="459">
        <v>0</v>
      </c>
      <c r="O23" s="461">
        <v>5</v>
      </c>
      <c r="P23" s="461">
        <v>0</v>
      </c>
      <c r="Q23" s="459">
        <v>3</v>
      </c>
      <c r="R23" s="459">
        <v>3</v>
      </c>
      <c r="S23" s="459">
        <v>29</v>
      </c>
      <c r="T23" s="459">
        <v>24</v>
      </c>
      <c r="U23" s="459">
        <v>8</v>
      </c>
      <c r="V23" s="459">
        <v>3</v>
      </c>
      <c r="W23" s="459">
        <v>55</v>
      </c>
      <c r="X23" s="459">
        <v>36</v>
      </c>
      <c r="Y23" s="388"/>
      <c r="Z23" s="388"/>
      <c r="AA23" s="388"/>
      <c r="AB23" s="388"/>
      <c r="AC23" s="388"/>
      <c r="AD23" s="388"/>
      <c r="AE23" s="388"/>
      <c r="AF23" s="388"/>
      <c r="AG23" s="388"/>
      <c r="AH23" s="388"/>
      <c r="AI23" s="388"/>
      <c r="AJ23" s="388"/>
      <c r="AK23" s="388"/>
      <c r="AL23" s="388"/>
      <c r="AM23" s="388"/>
      <c r="AN23" s="388"/>
      <c r="AO23" s="388"/>
      <c r="AP23" s="388"/>
      <c r="AQ23" s="388"/>
      <c r="AR23" s="388"/>
      <c r="AS23" s="388"/>
      <c r="AT23" s="388"/>
    </row>
    <row r="24" spans="1:47" ht="21">
      <c r="A24" s="465" t="s">
        <v>22</v>
      </c>
      <c r="B24" s="658"/>
      <c r="C24" s="462">
        <f t="shared" si="1"/>
        <v>36177</v>
      </c>
      <c r="D24" s="481">
        <v>27991</v>
      </c>
      <c r="E24" s="481">
        <v>6116</v>
      </c>
      <c r="F24" s="481">
        <v>1870</v>
      </c>
      <c r="G24" s="481">
        <v>200</v>
      </c>
      <c r="H24" s="482">
        <v>30</v>
      </c>
      <c r="I24" s="482">
        <v>34</v>
      </c>
      <c r="J24" s="482">
        <v>4</v>
      </c>
      <c r="K24" s="459" t="s">
        <v>197</v>
      </c>
      <c r="L24" s="459" t="s">
        <v>77</v>
      </c>
      <c r="M24" s="459" t="s">
        <v>138</v>
      </c>
      <c r="N24" s="459">
        <v>1</v>
      </c>
      <c r="O24" s="461">
        <v>5</v>
      </c>
      <c r="P24" s="461">
        <v>0</v>
      </c>
      <c r="Q24" s="459">
        <v>2</v>
      </c>
      <c r="R24" s="459">
        <v>3</v>
      </c>
      <c r="S24" s="459">
        <v>31</v>
      </c>
      <c r="T24" s="459">
        <v>25</v>
      </c>
      <c r="U24" s="459">
        <v>4</v>
      </c>
      <c r="V24" s="459">
        <v>2</v>
      </c>
      <c r="W24" s="459">
        <v>51</v>
      </c>
      <c r="X24" s="459">
        <v>45</v>
      </c>
      <c r="Y24" s="388"/>
      <c r="Z24" s="388"/>
      <c r="AA24" s="388"/>
      <c r="AB24" s="388"/>
      <c r="AC24" s="388"/>
      <c r="AD24" s="388"/>
      <c r="AE24" s="388"/>
      <c r="AF24" s="388"/>
      <c r="AG24" s="388"/>
      <c r="AH24" s="388"/>
      <c r="AI24" s="388"/>
      <c r="AJ24" s="388"/>
      <c r="AK24" s="388"/>
      <c r="AL24" s="388"/>
      <c r="AM24" s="388"/>
      <c r="AN24" s="388"/>
      <c r="AO24" s="388"/>
      <c r="AP24" s="388"/>
      <c r="AQ24" s="388"/>
      <c r="AR24" s="388"/>
      <c r="AS24" s="388"/>
      <c r="AT24" s="388"/>
    </row>
    <row r="25" spans="1:47" ht="126">
      <c r="A25" s="484" t="s">
        <v>202</v>
      </c>
      <c r="B25" s="658"/>
      <c r="C25" s="485">
        <f>D25+E25+F25+G25</f>
        <v>145868</v>
      </c>
      <c r="D25" s="478">
        <v>112945</v>
      </c>
      <c r="E25" s="485">
        <v>23048</v>
      </c>
      <c r="F25" s="485">
        <v>8963</v>
      </c>
      <c r="G25" s="478">
        <v>912</v>
      </c>
      <c r="H25" s="486">
        <v>320</v>
      </c>
      <c r="I25" s="486">
        <v>301</v>
      </c>
      <c r="J25" s="486">
        <v>51</v>
      </c>
      <c r="K25" s="470" t="s">
        <v>137</v>
      </c>
      <c r="L25" s="471" t="s">
        <v>203</v>
      </c>
      <c r="M25" s="471" t="s">
        <v>204</v>
      </c>
      <c r="N25" s="487">
        <v>1</v>
      </c>
      <c r="O25" s="472">
        <v>11</v>
      </c>
      <c r="P25" s="472">
        <v>34</v>
      </c>
      <c r="Q25" s="471">
        <v>9</v>
      </c>
      <c r="R25" s="471">
        <v>19</v>
      </c>
      <c r="S25" s="471">
        <v>213</v>
      </c>
      <c r="T25" s="471">
        <v>93</v>
      </c>
      <c r="U25" s="471">
        <v>5</v>
      </c>
      <c r="V25" s="471">
        <v>16</v>
      </c>
      <c r="W25" s="471">
        <v>243</v>
      </c>
      <c r="X25" s="471">
        <v>33</v>
      </c>
      <c r="Y25" s="388"/>
      <c r="Z25" s="388"/>
      <c r="AA25" s="388"/>
      <c r="AB25" s="388"/>
      <c r="AC25" s="388"/>
      <c r="AD25" s="388"/>
      <c r="AE25" s="388"/>
      <c r="AF25" s="388"/>
      <c r="AG25" s="388"/>
      <c r="AH25" s="388"/>
      <c r="AI25" s="388"/>
      <c r="AJ25" s="388"/>
      <c r="AK25" s="388"/>
      <c r="AL25" s="388"/>
      <c r="AM25" s="388"/>
      <c r="AN25" s="388"/>
      <c r="AO25" s="388"/>
      <c r="AP25" s="388"/>
      <c r="AQ25" s="388"/>
      <c r="AR25" s="388"/>
      <c r="AS25" s="388"/>
      <c r="AT25" s="388"/>
    </row>
    <row r="26" spans="1:47" ht="21">
      <c r="A26" s="488" t="s">
        <v>23</v>
      </c>
      <c r="B26" s="659"/>
      <c r="C26" s="489">
        <f>D26+E26+F26+G26</f>
        <v>36030</v>
      </c>
      <c r="D26" s="489">
        <v>28473</v>
      </c>
      <c r="E26" s="489">
        <v>5501</v>
      </c>
      <c r="F26" s="489">
        <v>1843</v>
      </c>
      <c r="G26" s="489">
        <v>213</v>
      </c>
      <c r="H26" s="490">
        <v>30</v>
      </c>
      <c r="I26" s="490">
        <v>40</v>
      </c>
      <c r="J26" s="490">
        <v>12</v>
      </c>
      <c r="K26" s="459" t="s">
        <v>197</v>
      </c>
      <c r="L26" s="459" t="s">
        <v>77</v>
      </c>
      <c r="M26" s="459" t="s">
        <v>135</v>
      </c>
      <c r="N26" s="491">
        <v>0</v>
      </c>
      <c r="O26" s="492">
        <v>4</v>
      </c>
      <c r="P26" s="492">
        <v>0</v>
      </c>
      <c r="Q26" s="493">
        <v>2</v>
      </c>
      <c r="R26" s="493">
        <v>4</v>
      </c>
      <c r="S26" s="493">
        <v>36</v>
      </c>
      <c r="T26" s="493">
        <v>18</v>
      </c>
      <c r="U26" s="493">
        <v>0</v>
      </c>
      <c r="V26" s="493">
        <v>3</v>
      </c>
      <c r="W26" s="493">
        <v>70</v>
      </c>
      <c r="X26" s="493">
        <v>12</v>
      </c>
      <c r="Y26" s="388"/>
      <c r="Z26" s="388"/>
      <c r="AA26" s="388"/>
      <c r="AB26" s="388"/>
      <c r="AC26" s="388"/>
      <c r="AD26" s="388"/>
      <c r="AE26" s="388"/>
      <c r="AF26" s="388"/>
      <c r="AG26" s="388"/>
      <c r="AH26" s="388"/>
      <c r="AI26" s="388"/>
      <c r="AJ26" s="388"/>
      <c r="AK26" s="388"/>
      <c r="AL26" s="388"/>
      <c r="AM26" s="388"/>
      <c r="AN26" s="388"/>
      <c r="AO26" s="388"/>
      <c r="AP26" s="388"/>
      <c r="AQ26" s="388"/>
      <c r="AR26" s="388"/>
      <c r="AS26" s="388"/>
      <c r="AT26" s="388"/>
    </row>
    <row r="27" spans="1:47" ht="21">
      <c r="A27" s="494" t="s">
        <v>36</v>
      </c>
      <c r="B27" s="495"/>
      <c r="C27" s="496">
        <f t="shared" ref="C27:I27" si="2">SUM(C9:C26)</f>
        <v>1132999</v>
      </c>
      <c r="D27" s="497">
        <f t="shared" si="2"/>
        <v>847779</v>
      </c>
      <c r="E27" s="497">
        <f t="shared" si="2"/>
        <v>193566</v>
      </c>
      <c r="F27" s="497">
        <f t="shared" si="2"/>
        <v>82925</v>
      </c>
      <c r="G27" s="497">
        <f>SUM(G9:G26)</f>
        <v>8729</v>
      </c>
      <c r="H27" s="498">
        <f>SUM(H9:H26)</f>
        <v>1948</v>
      </c>
      <c r="I27" s="498">
        <f t="shared" si="2"/>
        <v>2262</v>
      </c>
      <c r="J27" s="498">
        <f>SUM(J9:J26)</f>
        <v>453</v>
      </c>
      <c r="K27" s="499"/>
      <c r="L27" s="499"/>
      <c r="M27" s="499"/>
      <c r="N27" s="499"/>
      <c r="O27" s="494">
        <f t="shared" ref="O27:X27" si="3">SUM(O9:O26)</f>
        <v>112</v>
      </c>
      <c r="P27" s="494">
        <f t="shared" si="3"/>
        <v>197</v>
      </c>
      <c r="Q27" s="494">
        <f t="shared" si="3"/>
        <v>80</v>
      </c>
      <c r="R27" s="494">
        <f t="shared" si="3"/>
        <v>141</v>
      </c>
      <c r="S27" s="500">
        <f t="shared" si="3"/>
        <v>1820</v>
      </c>
      <c r="T27" s="494">
        <f t="shared" si="3"/>
        <v>903</v>
      </c>
      <c r="U27" s="494">
        <f t="shared" si="3"/>
        <v>111</v>
      </c>
      <c r="V27" s="494">
        <f t="shared" si="3"/>
        <v>124</v>
      </c>
      <c r="W27" s="500">
        <f t="shared" si="3"/>
        <v>2386</v>
      </c>
      <c r="X27" s="494">
        <f t="shared" si="3"/>
        <v>833</v>
      </c>
      <c r="Y27" s="388"/>
      <c r="Z27" s="388"/>
      <c r="AA27" s="388"/>
      <c r="AB27" s="388"/>
      <c r="AC27" s="388"/>
      <c r="AD27" s="388"/>
      <c r="AE27" s="388"/>
      <c r="AF27" s="388"/>
      <c r="AG27" s="388"/>
      <c r="AH27" s="388"/>
      <c r="AI27" s="388"/>
      <c r="AJ27" s="388"/>
      <c r="AK27" s="388"/>
      <c r="AL27" s="388"/>
      <c r="AM27" s="388"/>
      <c r="AN27" s="388"/>
      <c r="AO27" s="388"/>
      <c r="AP27" s="388"/>
      <c r="AQ27" s="388"/>
      <c r="AR27" s="388"/>
      <c r="AS27" s="388"/>
      <c r="AT27" s="388"/>
    </row>
    <row r="28" spans="1:47" ht="21">
      <c r="A28" s="501"/>
      <c r="B28" s="502"/>
      <c r="C28" s="503"/>
      <c r="D28" s="503"/>
      <c r="E28" s="503"/>
      <c r="F28" s="503"/>
      <c r="G28" s="503"/>
      <c r="H28" s="503"/>
      <c r="I28" s="503"/>
      <c r="J28" s="503"/>
      <c r="K28" s="503"/>
      <c r="L28" s="504"/>
      <c r="M28" s="504"/>
      <c r="N28" s="504"/>
      <c r="O28" s="504"/>
      <c r="P28" s="502"/>
      <c r="Q28" s="502"/>
      <c r="R28" s="502"/>
      <c r="S28" s="502"/>
      <c r="T28" s="502"/>
      <c r="U28" s="502"/>
      <c r="V28" s="502"/>
      <c r="W28" s="502"/>
      <c r="X28" s="502"/>
      <c r="Y28" s="388"/>
      <c r="Z28" s="388"/>
      <c r="AA28" s="388"/>
      <c r="AB28" s="388"/>
      <c r="AC28" s="388"/>
      <c r="AD28" s="388"/>
      <c r="AE28" s="388"/>
      <c r="AF28" s="388"/>
      <c r="AG28" s="388"/>
      <c r="AH28" s="388"/>
      <c r="AI28" s="388"/>
      <c r="AJ28" s="388"/>
      <c r="AK28" s="388"/>
      <c r="AL28" s="388"/>
      <c r="AM28" s="388"/>
      <c r="AN28" s="388"/>
      <c r="AO28" s="388"/>
      <c r="AP28" s="388"/>
      <c r="AQ28" s="388"/>
      <c r="AR28" s="388"/>
      <c r="AS28" s="388"/>
      <c r="AT28" s="388"/>
      <c r="AU28" s="388"/>
    </row>
    <row r="29" spans="1:47" ht="21">
      <c r="A29" s="505" t="s">
        <v>205</v>
      </c>
      <c r="B29" s="506"/>
      <c r="C29" s="503"/>
      <c r="D29" s="503"/>
      <c r="E29" s="507" t="s">
        <v>206</v>
      </c>
      <c r="F29" s="503"/>
      <c r="G29" s="503"/>
      <c r="H29" s="503"/>
      <c r="I29" s="503"/>
      <c r="J29" s="503"/>
      <c r="K29" s="503"/>
      <c r="L29" s="503"/>
      <c r="M29" s="503"/>
      <c r="N29" s="503"/>
      <c r="O29" s="504"/>
      <c r="P29" s="504"/>
      <c r="Q29" s="504"/>
      <c r="R29" s="504"/>
      <c r="S29" s="504"/>
      <c r="T29" s="504"/>
      <c r="U29" s="504"/>
      <c r="V29" s="504"/>
      <c r="W29" s="504"/>
      <c r="X29" s="504"/>
      <c r="Y29" s="388"/>
      <c r="Z29" s="388"/>
      <c r="AA29" s="388"/>
      <c r="AB29" s="388"/>
      <c r="AC29" s="388"/>
      <c r="AD29" s="388"/>
      <c r="AE29" s="388"/>
      <c r="AF29" s="388"/>
      <c r="AG29" s="388"/>
      <c r="AH29" s="388"/>
      <c r="AI29" s="388"/>
      <c r="AJ29" s="388"/>
      <c r="AK29" s="388"/>
      <c r="AL29" s="388"/>
      <c r="AM29" s="388"/>
      <c r="AN29" s="388"/>
      <c r="AO29" s="388"/>
      <c r="AP29" s="388"/>
      <c r="AQ29" s="388"/>
      <c r="AR29" s="388"/>
      <c r="AS29" s="388"/>
      <c r="AT29" s="388"/>
      <c r="AU29" s="388"/>
    </row>
    <row r="30" spans="1:47" ht="21">
      <c r="A30" s="508" t="s">
        <v>207</v>
      </c>
      <c r="B30" s="509"/>
      <c r="C30" s="510"/>
      <c r="D30" s="504"/>
      <c r="E30" s="504" t="s">
        <v>223</v>
      </c>
      <c r="F30" s="504"/>
      <c r="G30" s="504"/>
      <c r="H30" s="504"/>
      <c r="I30" s="504"/>
      <c r="J30" s="504"/>
      <c r="K30" s="504"/>
      <c r="L30" s="504"/>
      <c r="M30" s="504"/>
      <c r="N30" s="504"/>
      <c r="O30" s="504"/>
      <c r="P30" s="504"/>
      <c r="Q30" s="504"/>
      <c r="R30" s="504"/>
      <c r="S30" s="504"/>
      <c r="T30" s="504"/>
      <c r="U30" s="504"/>
      <c r="V30" s="504"/>
      <c r="W30" s="504"/>
      <c r="X30" s="504"/>
      <c r="Y30" s="388"/>
      <c r="Z30" s="388"/>
      <c r="AA30" s="388"/>
      <c r="AB30" s="388"/>
      <c r="AC30" s="388"/>
      <c r="AD30" s="388"/>
      <c r="AE30" s="388"/>
      <c r="AF30" s="388"/>
      <c r="AG30" s="388"/>
      <c r="AH30" s="388"/>
      <c r="AI30" s="388"/>
      <c r="AJ30" s="388"/>
      <c r="AK30" s="388"/>
      <c r="AL30" s="388"/>
      <c r="AM30" s="388"/>
      <c r="AN30" s="388"/>
      <c r="AO30" s="388"/>
      <c r="AP30" s="388"/>
      <c r="AQ30" s="388"/>
      <c r="AR30" s="388"/>
      <c r="AS30" s="388"/>
      <c r="AT30" s="388"/>
    </row>
    <row r="31" spans="1:47" ht="21">
      <c r="A31" s="511" t="s">
        <v>208</v>
      </c>
      <c r="B31" s="506"/>
      <c r="C31" s="512"/>
      <c r="D31" s="504"/>
      <c r="E31" s="504" t="s">
        <v>209</v>
      </c>
      <c r="F31" s="504"/>
      <c r="G31" s="513"/>
      <c r="H31" s="504"/>
      <c r="I31" s="504"/>
      <c r="J31" s="504"/>
      <c r="K31" s="504"/>
      <c r="L31" s="504"/>
      <c r="M31" s="504"/>
      <c r="N31" s="504"/>
      <c r="O31" s="504"/>
      <c r="P31" s="504"/>
      <c r="Q31" s="504"/>
      <c r="R31" s="504"/>
      <c r="S31" s="504"/>
      <c r="T31" s="504"/>
      <c r="U31" s="504"/>
      <c r="V31" s="504"/>
      <c r="W31" s="504"/>
      <c r="X31" s="504"/>
      <c r="Y31" s="388"/>
      <c r="Z31" s="388"/>
      <c r="AA31" s="388"/>
      <c r="AB31" s="388"/>
      <c r="AC31" s="388"/>
      <c r="AD31" s="388"/>
      <c r="AE31" s="388"/>
      <c r="AF31" s="388"/>
      <c r="AG31" s="388"/>
      <c r="AH31" s="388"/>
      <c r="AI31" s="388"/>
      <c r="AJ31" s="388"/>
      <c r="AK31" s="388"/>
      <c r="AL31" s="388"/>
      <c r="AM31" s="388"/>
      <c r="AN31" s="388"/>
      <c r="AO31" s="388"/>
      <c r="AP31" s="388"/>
      <c r="AQ31" s="388"/>
      <c r="AR31" s="388"/>
      <c r="AS31" s="388"/>
      <c r="AT31" s="388"/>
    </row>
    <row r="32" spans="1:47" ht="21">
      <c r="A32" s="388"/>
      <c r="B32" s="398"/>
      <c r="C32" s="393"/>
      <c r="D32" s="393"/>
      <c r="E32" s="393"/>
      <c r="F32" s="393"/>
      <c r="G32" s="393"/>
      <c r="H32" s="393"/>
      <c r="I32" s="393"/>
      <c r="J32" s="393"/>
      <c r="K32" s="393"/>
      <c r="L32" s="394"/>
      <c r="M32" s="388"/>
      <c r="N32" s="388"/>
      <c r="O32" s="388"/>
      <c r="P32" s="388"/>
      <c r="Q32" s="388"/>
      <c r="R32" s="388"/>
      <c r="S32" s="388"/>
      <c r="T32" s="388"/>
      <c r="U32" s="388"/>
      <c r="V32" s="388"/>
      <c r="W32" s="388"/>
      <c r="X32" s="388"/>
      <c r="Y32" s="388"/>
      <c r="Z32" s="388"/>
      <c r="AA32" s="388"/>
      <c r="AB32" s="388"/>
      <c r="AC32" s="388"/>
      <c r="AD32" s="388"/>
      <c r="AE32" s="388"/>
      <c r="AF32" s="388"/>
      <c r="AG32" s="388"/>
      <c r="AH32" s="388"/>
      <c r="AI32" s="388"/>
      <c r="AJ32" s="388"/>
      <c r="AK32" s="388"/>
      <c r="AL32" s="388"/>
      <c r="AM32" s="388"/>
      <c r="AN32" s="388"/>
      <c r="AO32" s="388"/>
      <c r="AP32" s="388"/>
      <c r="AQ32" s="388"/>
      <c r="AR32" s="388"/>
      <c r="AS32" s="388"/>
      <c r="AT32" s="388"/>
    </row>
    <row r="33" spans="2:12" ht="21">
      <c r="B33" s="395" t="s">
        <v>113</v>
      </c>
      <c r="C33" s="393"/>
      <c r="D33" s="393"/>
      <c r="E33" s="393"/>
      <c r="F33" s="393"/>
      <c r="G33" s="393"/>
      <c r="H33" s="393"/>
      <c r="I33" s="393"/>
      <c r="J33" s="393"/>
      <c r="K33" s="393"/>
      <c r="L33" s="394"/>
    </row>
    <row r="34" spans="2:12" ht="21">
      <c r="B34" s="395"/>
      <c r="C34" s="393"/>
      <c r="D34" s="393"/>
      <c r="E34" s="393"/>
      <c r="F34" s="393"/>
      <c r="G34" s="393"/>
      <c r="H34" s="393"/>
      <c r="I34" s="393"/>
      <c r="J34" s="393"/>
      <c r="K34" s="393"/>
      <c r="L34" s="394"/>
    </row>
    <row r="35" spans="2:12" ht="21">
      <c r="B35" s="395"/>
      <c r="C35" s="393"/>
      <c r="D35" s="393"/>
      <c r="E35" s="393"/>
      <c r="F35" s="393"/>
      <c r="G35" s="393"/>
      <c r="H35" s="393"/>
      <c r="I35" s="393"/>
      <c r="J35" s="393"/>
      <c r="K35" s="393"/>
      <c r="L35" s="394"/>
    </row>
    <row r="36" spans="2:12" ht="21">
      <c r="B36" s="395"/>
      <c r="C36" s="393"/>
      <c r="D36" s="393"/>
      <c r="E36" s="393"/>
      <c r="F36" s="393"/>
      <c r="G36" s="393"/>
      <c r="H36" s="393"/>
      <c r="I36" s="393"/>
      <c r="J36" s="393"/>
      <c r="K36" s="393"/>
      <c r="L36" s="394"/>
    </row>
    <row r="37" spans="2:12" ht="21">
      <c r="B37" s="395"/>
      <c r="C37" s="393"/>
      <c r="D37" s="393"/>
      <c r="E37" s="393"/>
      <c r="F37" s="393"/>
      <c r="G37" s="393"/>
      <c r="H37" s="393"/>
      <c r="I37" s="393"/>
      <c r="J37" s="393"/>
      <c r="K37" s="393"/>
      <c r="L37" s="394"/>
    </row>
    <row r="38" spans="2:12" ht="21">
      <c r="B38" s="395"/>
      <c r="C38" s="393"/>
      <c r="D38" s="393"/>
      <c r="E38" s="393"/>
      <c r="F38" s="393"/>
      <c r="G38" s="393"/>
      <c r="H38" s="393"/>
      <c r="I38" s="393"/>
      <c r="J38" s="393"/>
      <c r="K38" s="393"/>
      <c r="L38" s="394"/>
    </row>
    <row r="39" spans="2:12" ht="21">
      <c r="B39" s="395"/>
      <c r="C39" s="393"/>
      <c r="D39" s="393"/>
      <c r="E39" s="393"/>
      <c r="F39" s="393"/>
      <c r="G39" s="393"/>
      <c r="H39" s="393"/>
      <c r="I39" s="393"/>
      <c r="J39" s="393"/>
      <c r="K39" s="393"/>
      <c r="L39" s="394"/>
    </row>
    <row r="40" spans="2:12" ht="21">
      <c r="B40" s="395"/>
      <c r="C40" s="393"/>
      <c r="D40" s="393"/>
      <c r="E40" s="393"/>
      <c r="F40" s="393"/>
      <c r="G40" s="393"/>
      <c r="H40" s="393"/>
      <c r="I40" s="393"/>
      <c r="J40" s="393"/>
      <c r="K40" s="393"/>
      <c r="L40" s="394"/>
    </row>
    <row r="41" spans="2:12" ht="21">
      <c r="B41" s="395"/>
      <c r="C41" s="393"/>
      <c r="D41" s="393"/>
      <c r="E41" s="393"/>
      <c r="F41" s="393"/>
      <c r="G41" s="393"/>
      <c r="H41" s="393"/>
      <c r="I41" s="393"/>
      <c r="J41" s="393"/>
      <c r="K41" s="393"/>
      <c r="L41" s="394"/>
    </row>
    <row r="42" spans="2:12" ht="21">
      <c r="B42" s="395"/>
      <c r="C42" s="393"/>
      <c r="D42" s="393"/>
      <c r="E42" s="393"/>
      <c r="F42" s="393"/>
      <c r="G42" s="393"/>
      <c r="H42" s="393"/>
      <c r="I42" s="393"/>
      <c r="J42" s="393"/>
      <c r="K42" s="393"/>
      <c r="L42" s="394"/>
    </row>
    <row r="43" spans="2:12" ht="21">
      <c r="B43" s="395"/>
      <c r="C43" s="393"/>
      <c r="D43" s="393"/>
      <c r="E43" s="393"/>
      <c r="F43" s="393"/>
      <c r="G43" s="393"/>
      <c r="H43" s="393"/>
      <c r="I43" s="393"/>
      <c r="J43" s="393"/>
      <c r="K43" s="393"/>
      <c r="L43" s="394"/>
    </row>
    <row r="44" spans="2:12" ht="21">
      <c r="B44" s="395"/>
      <c r="C44" s="393"/>
      <c r="D44" s="393"/>
      <c r="E44" s="393"/>
      <c r="F44" s="393"/>
      <c r="G44" s="393"/>
      <c r="H44" s="393"/>
      <c r="I44" s="393"/>
      <c r="J44" s="393"/>
      <c r="K44" s="393"/>
      <c r="L44" s="394"/>
    </row>
    <row r="45" spans="2:12" ht="21">
      <c r="B45" s="395"/>
      <c r="C45" s="393"/>
      <c r="D45" s="393"/>
      <c r="E45" s="393"/>
      <c r="F45" s="393"/>
      <c r="G45" s="393"/>
      <c r="H45" s="393"/>
      <c r="I45" s="393"/>
      <c r="J45" s="393"/>
      <c r="K45" s="393"/>
      <c r="L45" s="394"/>
    </row>
    <row r="46" spans="2:12" ht="21">
      <c r="B46" s="395"/>
      <c r="C46" s="393"/>
      <c r="D46" s="393"/>
      <c r="E46" s="393"/>
      <c r="F46" s="393"/>
      <c r="G46" s="393"/>
      <c r="H46" s="393"/>
      <c r="I46" s="393"/>
      <c r="J46" s="393"/>
      <c r="K46" s="393"/>
      <c r="L46" s="394"/>
    </row>
    <row r="47" spans="2:12" ht="21">
      <c r="B47" s="395"/>
      <c r="C47" s="393"/>
      <c r="D47" s="393"/>
      <c r="E47" s="393"/>
      <c r="F47" s="393"/>
      <c r="G47" s="393"/>
      <c r="H47" s="393"/>
      <c r="I47" s="393"/>
      <c r="J47" s="393"/>
      <c r="K47" s="393"/>
      <c r="L47" s="394"/>
    </row>
    <row r="48" spans="2:12" ht="21">
      <c r="B48" s="395"/>
      <c r="C48" s="393"/>
      <c r="D48" s="393"/>
      <c r="E48" s="393"/>
      <c r="F48" s="393"/>
      <c r="G48" s="393"/>
      <c r="H48" s="393"/>
      <c r="I48" s="393"/>
      <c r="J48" s="393"/>
      <c r="K48" s="393"/>
      <c r="L48" s="394"/>
    </row>
    <row r="49" spans="2:12" ht="21">
      <c r="B49" s="395"/>
      <c r="C49" s="393"/>
      <c r="D49" s="393"/>
      <c r="E49" s="393"/>
      <c r="F49" s="393"/>
      <c r="G49" s="393"/>
      <c r="H49" s="393"/>
      <c r="I49" s="393"/>
      <c r="J49" s="393"/>
      <c r="K49" s="393"/>
      <c r="L49" s="394"/>
    </row>
    <row r="50" spans="2:12" ht="21">
      <c r="B50" s="395"/>
      <c r="C50" s="393"/>
      <c r="D50" s="393"/>
      <c r="E50" s="393"/>
      <c r="F50" s="393"/>
      <c r="G50" s="393"/>
      <c r="H50" s="393"/>
      <c r="I50" s="393"/>
      <c r="J50" s="393"/>
      <c r="K50" s="393"/>
      <c r="L50" s="394"/>
    </row>
    <row r="51" spans="2:12" ht="21">
      <c r="B51" s="395"/>
      <c r="C51" s="393"/>
      <c r="D51" s="393"/>
      <c r="E51" s="393"/>
      <c r="F51" s="393"/>
      <c r="G51" s="393"/>
      <c r="H51" s="393"/>
      <c r="I51" s="393"/>
      <c r="J51" s="393"/>
      <c r="K51" s="393"/>
      <c r="L51" s="394"/>
    </row>
    <row r="52" spans="2:12" ht="21">
      <c r="B52" s="395"/>
      <c r="C52" s="393"/>
      <c r="D52" s="393"/>
      <c r="E52" s="393"/>
      <c r="F52" s="393"/>
      <c r="G52" s="393"/>
      <c r="H52" s="393"/>
      <c r="I52" s="393"/>
      <c r="J52" s="393"/>
      <c r="K52" s="393"/>
      <c r="L52" s="394"/>
    </row>
    <row r="53" spans="2:12" ht="21">
      <c r="B53" s="395"/>
      <c r="C53" s="393"/>
      <c r="D53" s="393"/>
      <c r="E53" s="393"/>
      <c r="F53" s="393"/>
      <c r="G53" s="393"/>
      <c r="H53" s="393"/>
      <c r="I53" s="393"/>
      <c r="J53" s="393"/>
      <c r="K53" s="393"/>
      <c r="L53" s="394"/>
    </row>
    <row r="54" spans="2:12" ht="21">
      <c r="B54" s="395"/>
      <c r="C54" s="393"/>
      <c r="D54" s="393"/>
      <c r="E54" s="393"/>
      <c r="F54" s="393"/>
      <c r="G54" s="393"/>
      <c r="H54" s="393"/>
      <c r="I54" s="393"/>
      <c r="J54" s="393"/>
      <c r="K54" s="393"/>
      <c r="L54" s="394"/>
    </row>
    <row r="55" spans="2:12" ht="21">
      <c r="B55" s="395"/>
      <c r="C55" s="393"/>
      <c r="D55" s="393"/>
      <c r="E55" s="393"/>
      <c r="F55" s="393"/>
      <c r="G55" s="393"/>
      <c r="H55" s="393"/>
      <c r="I55" s="393"/>
      <c r="J55" s="393"/>
      <c r="K55" s="393"/>
      <c r="L55" s="394"/>
    </row>
    <row r="56" spans="2:12" ht="21">
      <c r="B56" s="395"/>
      <c r="C56" s="393"/>
      <c r="D56" s="393"/>
      <c r="E56" s="393"/>
      <c r="F56" s="393"/>
      <c r="G56" s="393"/>
      <c r="H56" s="393"/>
      <c r="I56" s="393"/>
      <c r="J56" s="393"/>
      <c r="K56" s="393"/>
      <c r="L56" s="394"/>
    </row>
    <row r="57" spans="2:12" ht="21">
      <c r="B57" s="395"/>
      <c r="C57" s="393"/>
      <c r="D57" s="393"/>
      <c r="E57" s="393"/>
      <c r="F57" s="393"/>
      <c r="G57" s="393"/>
      <c r="H57" s="393"/>
      <c r="I57" s="393"/>
      <c r="J57" s="393"/>
      <c r="K57" s="393"/>
      <c r="L57" s="394"/>
    </row>
    <row r="58" spans="2:12" ht="21">
      <c r="B58" s="395"/>
      <c r="C58" s="393"/>
      <c r="D58" s="393"/>
      <c r="E58" s="393"/>
      <c r="F58" s="393"/>
      <c r="G58" s="393"/>
      <c r="H58" s="393"/>
      <c r="I58" s="393"/>
      <c r="J58" s="393"/>
      <c r="K58" s="393"/>
      <c r="L58" s="394"/>
    </row>
    <row r="59" spans="2:12" ht="21">
      <c r="B59" s="395"/>
      <c r="C59" s="393"/>
      <c r="D59" s="393"/>
      <c r="E59" s="393"/>
      <c r="F59" s="393"/>
      <c r="G59" s="393"/>
      <c r="H59" s="393"/>
      <c r="I59" s="393"/>
      <c r="J59" s="393"/>
      <c r="K59" s="393"/>
      <c r="L59" s="394"/>
    </row>
    <row r="60" spans="2:12" ht="21">
      <c r="B60" s="395"/>
      <c r="C60" s="393"/>
      <c r="D60" s="393"/>
      <c r="E60" s="393"/>
      <c r="F60" s="393"/>
      <c r="G60" s="393"/>
      <c r="H60" s="393"/>
      <c r="I60" s="393"/>
      <c r="J60" s="393"/>
      <c r="K60" s="393"/>
      <c r="L60" s="394"/>
    </row>
    <row r="61" spans="2:12" ht="21">
      <c r="B61" s="395"/>
      <c r="C61" s="393"/>
      <c r="D61" s="393"/>
      <c r="E61" s="393"/>
      <c r="F61" s="393"/>
      <c r="G61" s="393"/>
      <c r="H61" s="393"/>
      <c r="I61" s="393"/>
      <c r="J61" s="393"/>
      <c r="K61" s="393"/>
      <c r="L61" s="394"/>
    </row>
    <row r="62" spans="2:12" ht="21">
      <c r="B62" s="395"/>
      <c r="C62" s="393"/>
      <c r="D62" s="393"/>
      <c r="E62" s="393"/>
      <c r="F62" s="393"/>
      <c r="G62" s="393"/>
      <c r="H62" s="393"/>
      <c r="I62" s="393"/>
      <c r="J62" s="393"/>
      <c r="K62" s="393"/>
      <c r="L62" s="394"/>
    </row>
    <row r="63" spans="2:12" ht="21">
      <c r="B63" s="395"/>
      <c r="C63" s="393"/>
      <c r="D63" s="393"/>
      <c r="E63" s="393"/>
      <c r="F63" s="393"/>
      <c r="G63" s="393"/>
      <c r="H63" s="393"/>
      <c r="I63" s="393"/>
      <c r="J63" s="393"/>
      <c r="K63" s="393"/>
      <c r="L63" s="394"/>
    </row>
    <row r="64" spans="2:12" ht="21">
      <c r="B64" s="395"/>
      <c r="C64" s="393"/>
      <c r="D64" s="393"/>
      <c r="E64" s="393"/>
      <c r="F64" s="393"/>
      <c r="G64" s="393"/>
      <c r="H64" s="393"/>
      <c r="I64" s="393"/>
      <c r="J64" s="393"/>
      <c r="K64" s="393"/>
      <c r="L64" s="394"/>
    </row>
    <row r="65" spans="2:12" ht="21">
      <c r="B65" s="395"/>
      <c r="C65" s="393"/>
      <c r="D65" s="393"/>
      <c r="E65" s="393"/>
      <c r="F65" s="393"/>
      <c r="G65" s="393"/>
      <c r="H65" s="393"/>
      <c r="I65" s="393"/>
      <c r="J65" s="393"/>
      <c r="K65" s="393"/>
      <c r="L65" s="394"/>
    </row>
    <row r="66" spans="2:12" ht="15">
      <c r="B66" s="395"/>
    </row>
  </sheetData>
  <mergeCells count="27">
    <mergeCell ref="B9:B26"/>
    <mergeCell ref="Q7:Q8"/>
    <mergeCell ref="A5:A8"/>
    <mergeCell ref="B5:B8"/>
    <mergeCell ref="L6:L8"/>
    <mergeCell ref="M6:M8"/>
    <mergeCell ref="C5:C8"/>
    <mergeCell ref="D5:G5"/>
    <mergeCell ref="H5:J5"/>
    <mergeCell ref="K5:N5"/>
    <mergeCell ref="D6:D8"/>
    <mergeCell ref="E6:E8"/>
    <mergeCell ref="F6:F8"/>
    <mergeCell ref="G6:G8"/>
    <mergeCell ref="H6:H8"/>
    <mergeCell ref="I6:I8"/>
    <mergeCell ref="J6:J8"/>
    <mergeCell ref="K6:K8"/>
    <mergeCell ref="O5:X5"/>
    <mergeCell ref="N6:N8"/>
    <mergeCell ref="O6:T6"/>
    <mergeCell ref="R7:R8"/>
    <mergeCell ref="S7:S8"/>
    <mergeCell ref="U6:U8"/>
    <mergeCell ref="V6:V8"/>
    <mergeCell ref="O7:P7"/>
    <mergeCell ref="T7:T8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58" orientation="landscape" blackAndWhite="1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3"/>
  <sheetViews>
    <sheetView topLeftCell="N1" workbookViewId="0">
      <selection activeCell="H3" sqref="H3"/>
    </sheetView>
  </sheetViews>
  <sheetFormatPr defaultColWidth="9" defaultRowHeight="21"/>
  <cols>
    <col min="1" max="1" width="15.375" style="413" customWidth="1"/>
    <col min="2" max="2" width="7.375" style="413" customWidth="1"/>
    <col min="3" max="3" width="11.625" style="412" bestFit="1" customWidth="1"/>
    <col min="4" max="4" width="10.125" style="413" bestFit="1" customWidth="1"/>
    <col min="5" max="5" width="9.875" style="413" bestFit="1" customWidth="1"/>
    <col min="6" max="6" width="12.25" style="413" bestFit="1" customWidth="1"/>
    <col min="7" max="7" width="9.875" style="413" bestFit="1" customWidth="1"/>
    <col min="8" max="8" width="9.75" style="412" bestFit="1" customWidth="1"/>
    <col min="9" max="9" width="7.625" style="413" bestFit="1" customWidth="1"/>
    <col min="10" max="10" width="7.5" style="413" bestFit="1" customWidth="1"/>
    <col min="11" max="11" width="9.5" style="413" bestFit="1" customWidth="1"/>
    <col min="12" max="12" width="7.75" style="413" bestFit="1" customWidth="1"/>
    <col min="13" max="13" width="11.25" style="411" customWidth="1"/>
    <col min="14" max="14" width="8.625" style="410" bestFit="1" customWidth="1"/>
    <col min="15" max="15" width="7.625" style="410" bestFit="1" customWidth="1"/>
    <col min="16" max="16" width="9.5" style="410" bestFit="1" customWidth="1"/>
    <col min="17" max="17" width="7.75" style="410" bestFit="1" customWidth="1"/>
    <col min="18" max="18" width="13.25" style="411" bestFit="1" customWidth="1"/>
    <col min="19" max="19" width="11.875" style="410" bestFit="1" customWidth="1"/>
    <col min="20" max="20" width="9.875" style="410" bestFit="1" customWidth="1"/>
    <col min="21" max="21" width="10.875" style="410" bestFit="1" customWidth="1"/>
    <col min="22" max="22" width="10.125" style="410" bestFit="1" customWidth="1"/>
    <col min="23" max="25" width="6.375" style="410" bestFit="1" customWidth="1"/>
    <col min="26" max="26" width="7.375" style="410" bestFit="1" customWidth="1"/>
    <col min="27" max="27" width="6.375" style="410" bestFit="1" customWidth="1"/>
    <col min="28" max="31" width="13.25" style="410" customWidth="1"/>
    <col min="32" max="256" width="9" style="413"/>
    <col min="257" max="257" width="16.25" style="413" customWidth="1"/>
    <col min="258" max="258" width="11.75" style="413" customWidth="1"/>
    <col min="259" max="259" width="11.125" style="413" customWidth="1"/>
    <col min="260" max="260" width="10.625" style="413" bestFit="1" customWidth="1"/>
    <col min="261" max="261" width="9.375" style="413" bestFit="1" customWidth="1"/>
    <col min="262" max="262" width="10.625" style="413" bestFit="1" customWidth="1"/>
    <col min="263" max="263" width="9.375" style="413" bestFit="1" customWidth="1"/>
    <col min="264" max="264" width="9.75" style="413" bestFit="1" customWidth="1"/>
    <col min="265" max="265" width="9" style="413" bestFit="1" customWidth="1"/>
    <col min="266" max="266" width="9.875" style="413" customWidth="1"/>
    <col min="267" max="267" width="11.125" style="413" customWidth="1"/>
    <col min="268" max="268" width="10.125" style="413" bestFit="1" customWidth="1"/>
    <col min="269" max="269" width="11.25" style="413" customWidth="1"/>
    <col min="270" max="270" width="10.625" style="413" bestFit="1" customWidth="1"/>
    <col min="271" max="271" width="9.75" style="413" bestFit="1" customWidth="1"/>
    <col min="272" max="272" width="11.125" style="413" bestFit="1" customWidth="1"/>
    <col min="273" max="273" width="10.125" style="413" bestFit="1" customWidth="1"/>
    <col min="274" max="274" width="12.75" style="413" bestFit="1" customWidth="1"/>
    <col min="275" max="275" width="10.875" style="413" bestFit="1" customWidth="1"/>
    <col min="276" max="276" width="11.125" style="413" bestFit="1" customWidth="1"/>
    <col min="277" max="277" width="12.75" style="413" bestFit="1" customWidth="1"/>
    <col min="278" max="278" width="10.75" style="413" customWidth="1"/>
    <col min="279" max="279" width="8.375" style="413" customWidth="1"/>
    <col min="280" max="280" width="9.25" style="413" customWidth="1"/>
    <col min="281" max="281" width="10.375" style="413" customWidth="1"/>
    <col min="282" max="282" width="11.125" style="413" bestFit="1" customWidth="1"/>
    <col min="283" max="283" width="10.125" style="413" bestFit="1" customWidth="1"/>
    <col min="284" max="287" width="13.25" style="413" customWidth="1"/>
    <col min="288" max="512" width="9" style="413"/>
    <col min="513" max="513" width="16.25" style="413" customWidth="1"/>
    <col min="514" max="514" width="11.75" style="413" customWidth="1"/>
    <col min="515" max="515" width="11.125" style="413" customWidth="1"/>
    <col min="516" max="516" width="10.625" style="413" bestFit="1" customWidth="1"/>
    <col min="517" max="517" width="9.375" style="413" bestFit="1" customWidth="1"/>
    <col min="518" max="518" width="10.625" style="413" bestFit="1" customWidth="1"/>
    <col min="519" max="519" width="9.375" style="413" bestFit="1" customWidth="1"/>
    <col min="520" max="520" width="9.75" style="413" bestFit="1" customWidth="1"/>
    <col min="521" max="521" width="9" style="413" bestFit="1" customWidth="1"/>
    <col min="522" max="522" width="9.875" style="413" customWidth="1"/>
    <col min="523" max="523" width="11.125" style="413" customWidth="1"/>
    <col min="524" max="524" width="10.125" style="413" bestFit="1" customWidth="1"/>
    <col min="525" max="525" width="11.25" style="413" customWidth="1"/>
    <col min="526" max="526" width="10.625" style="413" bestFit="1" customWidth="1"/>
    <col min="527" max="527" width="9.75" style="413" bestFit="1" customWidth="1"/>
    <col min="528" max="528" width="11.125" style="413" bestFit="1" customWidth="1"/>
    <col min="529" max="529" width="10.125" style="413" bestFit="1" customWidth="1"/>
    <col min="530" max="530" width="12.75" style="413" bestFit="1" customWidth="1"/>
    <col min="531" max="531" width="10.875" style="413" bestFit="1" customWidth="1"/>
    <col min="532" max="532" width="11.125" style="413" bestFit="1" customWidth="1"/>
    <col min="533" max="533" width="12.75" style="413" bestFit="1" customWidth="1"/>
    <col min="534" max="534" width="10.75" style="413" customWidth="1"/>
    <col min="535" max="535" width="8.375" style="413" customWidth="1"/>
    <col min="536" max="536" width="9.25" style="413" customWidth="1"/>
    <col min="537" max="537" width="10.375" style="413" customWidth="1"/>
    <col min="538" max="538" width="11.125" style="413" bestFit="1" customWidth="1"/>
    <col min="539" max="539" width="10.125" style="413" bestFit="1" customWidth="1"/>
    <col min="540" max="543" width="13.25" style="413" customWidth="1"/>
    <col min="544" max="768" width="9" style="413"/>
    <col min="769" max="769" width="16.25" style="413" customWidth="1"/>
    <col min="770" max="770" width="11.75" style="413" customWidth="1"/>
    <col min="771" max="771" width="11.125" style="413" customWidth="1"/>
    <col min="772" max="772" width="10.625" style="413" bestFit="1" customWidth="1"/>
    <col min="773" max="773" width="9.375" style="413" bestFit="1" customWidth="1"/>
    <col min="774" max="774" width="10.625" style="413" bestFit="1" customWidth="1"/>
    <col min="775" max="775" width="9.375" style="413" bestFit="1" customWidth="1"/>
    <col min="776" max="776" width="9.75" style="413" bestFit="1" customWidth="1"/>
    <col min="777" max="777" width="9" style="413" bestFit="1" customWidth="1"/>
    <col min="778" max="778" width="9.875" style="413" customWidth="1"/>
    <col min="779" max="779" width="11.125" style="413" customWidth="1"/>
    <col min="780" max="780" width="10.125" style="413" bestFit="1" customWidth="1"/>
    <col min="781" max="781" width="11.25" style="413" customWidth="1"/>
    <col min="782" max="782" width="10.625" style="413" bestFit="1" customWidth="1"/>
    <col min="783" max="783" width="9.75" style="413" bestFit="1" customWidth="1"/>
    <col min="784" max="784" width="11.125" style="413" bestFit="1" customWidth="1"/>
    <col min="785" max="785" width="10.125" style="413" bestFit="1" customWidth="1"/>
    <col min="786" max="786" width="12.75" style="413" bestFit="1" customWidth="1"/>
    <col min="787" max="787" width="10.875" style="413" bestFit="1" customWidth="1"/>
    <col min="788" max="788" width="11.125" style="413" bestFit="1" customWidth="1"/>
    <col min="789" max="789" width="12.75" style="413" bestFit="1" customWidth="1"/>
    <col min="790" max="790" width="10.75" style="413" customWidth="1"/>
    <col min="791" max="791" width="8.375" style="413" customWidth="1"/>
    <col min="792" max="792" width="9.25" style="413" customWidth="1"/>
    <col min="793" max="793" width="10.375" style="413" customWidth="1"/>
    <col min="794" max="794" width="11.125" style="413" bestFit="1" customWidth="1"/>
    <col min="795" max="795" width="10.125" style="413" bestFit="1" customWidth="1"/>
    <col min="796" max="799" width="13.25" style="413" customWidth="1"/>
    <col min="800" max="1024" width="9" style="413"/>
    <col min="1025" max="1025" width="16.25" style="413" customWidth="1"/>
    <col min="1026" max="1026" width="11.75" style="413" customWidth="1"/>
    <col min="1027" max="1027" width="11.125" style="413" customWidth="1"/>
    <col min="1028" max="1028" width="10.625" style="413" bestFit="1" customWidth="1"/>
    <col min="1029" max="1029" width="9.375" style="413" bestFit="1" customWidth="1"/>
    <col min="1030" max="1030" width="10.625" style="413" bestFit="1" customWidth="1"/>
    <col min="1031" max="1031" width="9.375" style="413" bestFit="1" customWidth="1"/>
    <col min="1032" max="1032" width="9.75" style="413" bestFit="1" customWidth="1"/>
    <col min="1033" max="1033" width="9" style="413" bestFit="1" customWidth="1"/>
    <col min="1034" max="1034" width="9.875" style="413" customWidth="1"/>
    <col min="1035" max="1035" width="11.125" style="413" customWidth="1"/>
    <col min="1036" max="1036" width="10.125" style="413" bestFit="1" customWidth="1"/>
    <col min="1037" max="1037" width="11.25" style="413" customWidth="1"/>
    <col min="1038" max="1038" width="10.625" style="413" bestFit="1" customWidth="1"/>
    <col min="1039" max="1039" width="9.75" style="413" bestFit="1" customWidth="1"/>
    <col min="1040" max="1040" width="11.125" style="413" bestFit="1" customWidth="1"/>
    <col min="1041" max="1041" width="10.125" style="413" bestFit="1" customWidth="1"/>
    <col min="1042" max="1042" width="12.75" style="413" bestFit="1" customWidth="1"/>
    <col min="1043" max="1043" width="10.875" style="413" bestFit="1" customWidth="1"/>
    <col min="1044" max="1044" width="11.125" style="413" bestFit="1" customWidth="1"/>
    <col min="1045" max="1045" width="12.75" style="413" bestFit="1" customWidth="1"/>
    <col min="1046" max="1046" width="10.75" style="413" customWidth="1"/>
    <col min="1047" max="1047" width="8.375" style="413" customWidth="1"/>
    <col min="1048" max="1048" width="9.25" style="413" customWidth="1"/>
    <col min="1049" max="1049" width="10.375" style="413" customWidth="1"/>
    <col min="1050" max="1050" width="11.125" style="413" bestFit="1" customWidth="1"/>
    <col min="1051" max="1051" width="10.125" style="413" bestFit="1" customWidth="1"/>
    <col min="1052" max="1055" width="13.25" style="413" customWidth="1"/>
    <col min="1056" max="1280" width="9" style="413"/>
    <col min="1281" max="1281" width="16.25" style="413" customWidth="1"/>
    <col min="1282" max="1282" width="11.75" style="413" customWidth="1"/>
    <col min="1283" max="1283" width="11.125" style="413" customWidth="1"/>
    <col min="1284" max="1284" width="10.625" style="413" bestFit="1" customWidth="1"/>
    <col min="1285" max="1285" width="9.375" style="413" bestFit="1" customWidth="1"/>
    <col min="1286" max="1286" width="10.625" style="413" bestFit="1" customWidth="1"/>
    <col min="1287" max="1287" width="9.375" style="413" bestFit="1" customWidth="1"/>
    <col min="1288" max="1288" width="9.75" style="413" bestFit="1" customWidth="1"/>
    <col min="1289" max="1289" width="9" style="413" bestFit="1" customWidth="1"/>
    <col min="1290" max="1290" width="9.875" style="413" customWidth="1"/>
    <col min="1291" max="1291" width="11.125" style="413" customWidth="1"/>
    <col min="1292" max="1292" width="10.125" style="413" bestFit="1" customWidth="1"/>
    <col min="1293" max="1293" width="11.25" style="413" customWidth="1"/>
    <col min="1294" max="1294" width="10.625" style="413" bestFit="1" customWidth="1"/>
    <col min="1295" max="1295" width="9.75" style="413" bestFit="1" customWidth="1"/>
    <col min="1296" max="1296" width="11.125" style="413" bestFit="1" customWidth="1"/>
    <col min="1297" max="1297" width="10.125" style="413" bestFit="1" customWidth="1"/>
    <col min="1298" max="1298" width="12.75" style="413" bestFit="1" customWidth="1"/>
    <col min="1299" max="1299" width="10.875" style="413" bestFit="1" customWidth="1"/>
    <col min="1300" max="1300" width="11.125" style="413" bestFit="1" customWidth="1"/>
    <col min="1301" max="1301" width="12.75" style="413" bestFit="1" customWidth="1"/>
    <col min="1302" max="1302" width="10.75" style="413" customWidth="1"/>
    <col min="1303" max="1303" width="8.375" style="413" customWidth="1"/>
    <col min="1304" max="1304" width="9.25" style="413" customWidth="1"/>
    <col min="1305" max="1305" width="10.375" style="413" customWidth="1"/>
    <col min="1306" max="1306" width="11.125" style="413" bestFit="1" customWidth="1"/>
    <col min="1307" max="1307" width="10.125" style="413" bestFit="1" customWidth="1"/>
    <col min="1308" max="1311" width="13.25" style="413" customWidth="1"/>
    <col min="1312" max="1536" width="9" style="413"/>
    <col min="1537" max="1537" width="16.25" style="413" customWidth="1"/>
    <col min="1538" max="1538" width="11.75" style="413" customWidth="1"/>
    <col min="1539" max="1539" width="11.125" style="413" customWidth="1"/>
    <col min="1540" max="1540" width="10.625" style="413" bestFit="1" customWidth="1"/>
    <col min="1541" max="1541" width="9.375" style="413" bestFit="1" customWidth="1"/>
    <col min="1542" max="1542" width="10.625" style="413" bestFit="1" customWidth="1"/>
    <col min="1543" max="1543" width="9.375" style="413" bestFit="1" customWidth="1"/>
    <col min="1544" max="1544" width="9.75" style="413" bestFit="1" customWidth="1"/>
    <col min="1545" max="1545" width="9" style="413" bestFit="1" customWidth="1"/>
    <col min="1546" max="1546" width="9.875" style="413" customWidth="1"/>
    <col min="1547" max="1547" width="11.125" style="413" customWidth="1"/>
    <col min="1548" max="1548" width="10.125" style="413" bestFit="1" customWidth="1"/>
    <col min="1549" max="1549" width="11.25" style="413" customWidth="1"/>
    <col min="1550" max="1550" width="10.625" style="413" bestFit="1" customWidth="1"/>
    <col min="1551" max="1551" width="9.75" style="413" bestFit="1" customWidth="1"/>
    <col min="1552" max="1552" width="11.125" style="413" bestFit="1" customWidth="1"/>
    <col min="1553" max="1553" width="10.125" style="413" bestFit="1" customWidth="1"/>
    <col min="1554" max="1554" width="12.75" style="413" bestFit="1" customWidth="1"/>
    <col min="1555" max="1555" width="10.875" style="413" bestFit="1" customWidth="1"/>
    <col min="1556" max="1556" width="11.125" style="413" bestFit="1" customWidth="1"/>
    <col min="1557" max="1557" width="12.75" style="413" bestFit="1" customWidth="1"/>
    <col min="1558" max="1558" width="10.75" style="413" customWidth="1"/>
    <col min="1559" max="1559" width="8.375" style="413" customWidth="1"/>
    <col min="1560" max="1560" width="9.25" style="413" customWidth="1"/>
    <col min="1561" max="1561" width="10.375" style="413" customWidth="1"/>
    <col min="1562" max="1562" width="11.125" style="413" bestFit="1" customWidth="1"/>
    <col min="1563" max="1563" width="10.125" style="413" bestFit="1" customWidth="1"/>
    <col min="1564" max="1567" width="13.25" style="413" customWidth="1"/>
    <col min="1568" max="1792" width="9" style="413"/>
    <col min="1793" max="1793" width="16.25" style="413" customWidth="1"/>
    <col min="1794" max="1794" width="11.75" style="413" customWidth="1"/>
    <col min="1795" max="1795" width="11.125" style="413" customWidth="1"/>
    <col min="1796" max="1796" width="10.625" style="413" bestFit="1" customWidth="1"/>
    <col min="1797" max="1797" width="9.375" style="413" bestFit="1" customWidth="1"/>
    <col min="1798" max="1798" width="10.625" style="413" bestFit="1" customWidth="1"/>
    <col min="1799" max="1799" width="9.375" style="413" bestFit="1" customWidth="1"/>
    <col min="1800" max="1800" width="9.75" style="413" bestFit="1" customWidth="1"/>
    <col min="1801" max="1801" width="9" style="413" bestFit="1" customWidth="1"/>
    <col min="1802" max="1802" width="9.875" style="413" customWidth="1"/>
    <col min="1803" max="1803" width="11.125" style="413" customWidth="1"/>
    <col min="1804" max="1804" width="10.125" style="413" bestFit="1" customWidth="1"/>
    <col min="1805" max="1805" width="11.25" style="413" customWidth="1"/>
    <col min="1806" max="1806" width="10.625" style="413" bestFit="1" customWidth="1"/>
    <col min="1807" max="1807" width="9.75" style="413" bestFit="1" customWidth="1"/>
    <col min="1808" max="1808" width="11.125" style="413" bestFit="1" customWidth="1"/>
    <col min="1809" max="1809" width="10.125" style="413" bestFit="1" customWidth="1"/>
    <col min="1810" max="1810" width="12.75" style="413" bestFit="1" customWidth="1"/>
    <col min="1811" max="1811" width="10.875" style="413" bestFit="1" customWidth="1"/>
    <col min="1812" max="1812" width="11.125" style="413" bestFit="1" customWidth="1"/>
    <col min="1813" max="1813" width="12.75" style="413" bestFit="1" customWidth="1"/>
    <col min="1814" max="1814" width="10.75" style="413" customWidth="1"/>
    <col min="1815" max="1815" width="8.375" style="413" customWidth="1"/>
    <col min="1816" max="1816" width="9.25" style="413" customWidth="1"/>
    <col min="1817" max="1817" width="10.375" style="413" customWidth="1"/>
    <col min="1818" max="1818" width="11.125" style="413" bestFit="1" customWidth="1"/>
    <col min="1819" max="1819" width="10.125" style="413" bestFit="1" customWidth="1"/>
    <col min="1820" max="1823" width="13.25" style="413" customWidth="1"/>
    <col min="1824" max="2048" width="9" style="413"/>
    <col min="2049" max="2049" width="16.25" style="413" customWidth="1"/>
    <col min="2050" max="2050" width="11.75" style="413" customWidth="1"/>
    <col min="2051" max="2051" width="11.125" style="413" customWidth="1"/>
    <col min="2052" max="2052" width="10.625" style="413" bestFit="1" customWidth="1"/>
    <col min="2053" max="2053" width="9.375" style="413" bestFit="1" customWidth="1"/>
    <col min="2054" max="2054" width="10.625" style="413" bestFit="1" customWidth="1"/>
    <col min="2055" max="2055" width="9.375" style="413" bestFit="1" customWidth="1"/>
    <col min="2056" max="2056" width="9.75" style="413" bestFit="1" customWidth="1"/>
    <col min="2057" max="2057" width="9" style="413" bestFit="1" customWidth="1"/>
    <col min="2058" max="2058" width="9.875" style="413" customWidth="1"/>
    <col min="2059" max="2059" width="11.125" style="413" customWidth="1"/>
    <col min="2060" max="2060" width="10.125" style="413" bestFit="1" customWidth="1"/>
    <col min="2061" max="2061" width="11.25" style="413" customWidth="1"/>
    <col min="2062" max="2062" width="10.625" style="413" bestFit="1" customWidth="1"/>
    <col min="2063" max="2063" width="9.75" style="413" bestFit="1" customWidth="1"/>
    <col min="2064" max="2064" width="11.125" style="413" bestFit="1" customWidth="1"/>
    <col min="2065" max="2065" width="10.125" style="413" bestFit="1" customWidth="1"/>
    <col min="2066" max="2066" width="12.75" style="413" bestFit="1" customWidth="1"/>
    <col min="2067" max="2067" width="10.875" style="413" bestFit="1" customWidth="1"/>
    <col min="2068" max="2068" width="11.125" style="413" bestFit="1" customWidth="1"/>
    <col min="2069" max="2069" width="12.75" style="413" bestFit="1" customWidth="1"/>
    <col min="2070" max="2070" width="10.75" style="413" customWidth="1"/>
    <col min="2071" max="2071" width="8.375" style="413" customWidth="1"/>
    <col min="2072" max="2072" width="9.25" style="413" customWidth="1"/>
    <col min="2073" max="2073" width="10.375" style="413" customWidth="1"/>
    <col min="2074" max="2074" width="11.125" style="413" bestFit="1" customWidth="1"/>
    <col min="2075" max="2075" width="10.125" style="413" bestFit="1" customWidth="1"/>
    <col min="2076" max="2079" width="13.25" style="413" customWidth="1"/>
    <col min="2080" max="2304" width="9" style="413"/>
    <col min="2305" max="2305" width="16.25" style="413" customWidth="1"/>
    <col min="2306" max="2306" width="11.75" style="413" customWidth="1"/>
    <col min="2307" max="2307" width="11.125" style="413" customWidth="1"/>
    <col min="2308" max="2308" width="10.625" style="413" bestFit="1" customWidth="1"/>
    <col min="2309" max="2309" width="9.375" style="413" bestFit="1" customWidth="1"/>
    <col min="2310" max="2310" width="10.625" style="413" bestFit="1" customWidth="1"/>
    <col min="2311" max="2311" width="9.375" style="413" bestFit="1" customWidth="1"/>
    <col min="2312" max="2312" width="9.75" style="413" bestFit="1" customWidth="1"/>
    <col min="2313" max="2313" width="9" style="413" bestFit="1" customWidth="1"/>
    <col min="2314" max="2314" width="9.875" style="413" customWidth="1"/>
    <col min="2315" max="2315" width="11.125" style="413" customWidth="1"/>
    <col min="2316" max="2316" width="10.125" style="413" bestFit="1" customWidth="1"/>
    <col min="2317" max="2317" width="11.25" style="413" customWidth="1"/>
    <col min="2318" max="2318" width="10.625" style="413" bestFit="1" customWidth="1"/>
    <col min="2319" max="2319" width="9.75" style="413" bestFit="1" customWidth="1"/>
    <col min="2320" max="2320" width="11.125" style="413" bestFit="1" customWidth="1"/>
    <col min="2321" max="2321" width="10.125" style="413" bestFit="1" customWidth="1"/>
    <col min="2322" max="2322" width="12.75" style="413" bestFit="1" customWidth="1"/>
    <col min="2323" max="2323" width="10.875" style="413" bestFit="1" customWidth="1"/>
    <col min="2324" max="2324" width="11.125" style="413" bestFit="1" customWidth="1"/>
    <col min="2325" max="2325" width="12.75" style="413" bestFit="1" customWidth="1"/>
    <col min="2326" max="2326" width="10.75" style="413" customWidth="1"/>
    <col min="2327" max="2327" width="8.375" style="413" customWidth="1"/>
    <col min="2328" max="2328" width="9.25" style="413" customWidth="1"/>
    <col min="2329" max="2329" width="10.375" style="413" customWidth="1"/>
    <col min="2330" max="2330" width="11.125" style="413" bestFit="1" customWidth="1"/>
    <col min="2331" max="2331" width="10.125" style="413" bestFit="1" customWidth="1"/>
    <col min="2332" max="2335" width="13.25" style="413" customWidth="1"/>
    <col min="2336" max="2560" width="9" style="413"/>
    <col min="2561" max="2561" width="16.25" style="413" customWidth="1"/>
    <col min="2562" max="2562" width="11.75" style="413" customWidth="1"/>
    <col min="2563" max="2563" width="11.125" style="413" customWidth="1"/>
    <col min="2564" max="2564" width="10.625" style="413" bestFit="1" customWidth="1"/>
    <col min="2565" max="2565" width="9.375" style="413" bestFit="1" customWidth="1"/>
    <col min="2566" max="2566" width="10.625" style="413" bestFit="1" customWidth="1"/>
    <col min="2567" max="2567" width="9.375" style="413" bestFit="1" customWidth="1"/>
    <col min="2568" max="2568" width="9.75" style="413" bestFit="1" customWidth="1"/>
    <col min="2569" max="2569" width="9" style="413" bestFit="1" customWidth="1"/>
    <col min="2570" max="2570" width="9.875" style="413" customWidth="1"/>
    <col min="2571" max="2571" width="11.125" style="413" customWidth="1"/>
    <col min="2572" max="2572" width="10.125" style="413" bestFit="1" customWidth="1"/>
    <col min="2573" max="2573" width="11.25" style="413" customWidth="1"/>
    <col min="2574" max="2574" width="10.625" style="413" bestFit="1" customWidth="1"/>
    <col min="2575" max="2575" width="9.75" style="413" bestFit="1" customWidth="1"/>
    <col min="2576" max="2576" width="11.125" style="413" bestFit="1" customWidth="1"/>
    <col min="2577" max="2577" width="10.125" style="413" bestFit="1" customWidth="1"/>
    <col min="2578" max="2578" width="12.75" style="413" bestFit="1" customWidth="1"/>
    <col min="2579" max="2579" width="10.875" style="413" bestFit="1" customWidth="1"/>
    <col min="2580" max="2580" width="11.125" style="413" bestFit="1" customWidth="1"/>
    <col min="2581" max="2581" width="12.75" style="413" bestFit="1" customWidth="1"/>
    <col min="2582" max="2582" width="10.75" style="413" customWidth="1"/>
    <col min="2583" max="2583" width="8.375" style="413" customWidth="1"/>
    <col min="2584" max="2584" width="9.25" style="413" customWidth="1"/>
    <col min="2585" max="2585" width="10.375" style="413" customWidth="1"/>
    <col min="2586" max="2586" width="11.125" style="413" bestFit="1" customWidth="1"/>
    <col min="2587" max="2587" width="10.125" style="413" bestFit="1" customWidth="1"/>
    <col min="2588" max="2591" width="13.25" style="413" customWidth="1"/>
    <col min="2592" max="2816" width="9" style="413"/>
    <col min="2817" max="2817" width="16.25" style="413" customWidth="1"/>
    <col min="2818" max="2818" width="11.75" style="413" customWidth="1"/>
    <col min="2819" max="2819" width="11.125" style="413" customWidth="1"/>
    <col min="2820" max="2820" width="10.625" style="413" bestFit="1" customWidth="1"/>
    <col min="2821" max="2821" width="9.375" style="413" bestFit="1" customWidth="1"/>
    <col min="2822" max="2822" width="10.625" style="413" bestFit="1" customWidth="1"/>
    <col min="2823" max="2823" width="9.375" style="413" bestFit="1" customWidth="1"/>
    <col min="2824" max="2824" width="9.75" style="413" bestFit="1" customWidth="1"/>
    <col min="2825" max="2825" width="9" style="413" bestFit="1" customWidth="1"/>
    <col min="2826" max="2826" width="9.875" style="413" customWidth="1"/>
    <col min="2827" max="2827" width="11.125" style="413" customWidth="1"/>
    <col min="2828" max="2828" width="10.125" style="413" bestFit="1" customWidth="1"/>
    <col min="2829" max="2829" width="11.25" style="413" customWidth="1"/>
    <col min="2830" max="2830" width="10.625" style="413" bestFit="1" customWidth="1"/>
    <col min="2831" max="2831" width="9.75" style="413" bestFit="1" customWidth="1"/>
    <col min="2832" max="2832" width="11.125" style="413" bestFit="1" customWidth="1"/>
    <col min="2833" max="2833" width="10.125" style="413" bestFit="1" customWidth="1"/>
    <col min="2834" max="2834" width="12.75" style="413" bestFit="1" customWidth="1"/>
    <col min="2835" max="2835" width="10.875" style="413" bestFit="1" customWidth="1"/>
    <col min="2836" max="2836" width="11.125" style="413" bestFit="1" customWidth="1"/>
    <col min="2837" max="2837" width="12.75" style="413" bestFit="1" customWidth="1"/>
    <col min="2838" max="2838" width="10.75" style="413" customWidth="1"/>
    <col min="2839" max="2839" width="8.375" style="413" customWidth="1"/>
    <col min="2840" max="2840" width="9.25" style="413" customWidth="1"/>
    <col min="2841" max="2841" width="10.375" style="413" customWidth="1"/>
    <col min="2842" max="2842" width="11.125" style="413" bestFit="1" customWidth="1"/>
    <col min="2843" max="2843" width="10.125" style="413" bestFit="1" customWidth="1"/>
    <col min="2844" max="2847" width="13.25" style="413" customWidth="1"/>
    <col min="2848" max="3072" width="9" style="413"/>
    <col min="3073" max="3073" width="16.25" style="413" customWidth="1"/>
    <col min="3074" max="3074" width="11.75" style="413" customWidth="1"/>
    <col min="3075" max="3075" width="11.125" style="413" customWidth="1"/>
    <col min="3076" max="3076" width="10.625" style="413" bestFit="1" customWidth="1"/>
    <col min="3077" max="3077" width="9.375" style="413" bestFit="1" customWidth="1"/>
    <col min="3078" max="3078" width="10.625" style="413" bestFit="1" customWidth="1"/>
    <col min="3079" max="3079" width="9.375" style="413" bestFit="1" customWidth="1"/>
    <col min="3080" max="3080" width="9.75" style="413" bestFit="1" customWidth="1"/>
    <col min="3081" max="3081" width="9" style="413" bestFit="1" customWidth="1"/>
    <col min="3082" max="3082" width="9.875" style="413" customWidth="1"/>
    <col min="3083" max="3083" width="11.125" style="413" customWidth="1"/>
    <col min="3084" max="3084" width="10.125" style="413" bestFit="1" customWidth="1"/>
    <col min="3085" max="3085" width="11.25" style="413" customWidth="1"/>
    <col min="3086" max="3086" width="10.625" style="413" bestFit="1" customWidth="1"/>
    <col min="3087" max="3087" width="9.75" style="413" bestFit="1" customWidth="1"/>
    <col min="3088" max="3088" width="11.125" style="413" bestFit="1" customWidth="1"/>
    <col min="3089" max="3089" width="10.125" style="413" bestFit="1" customWidth="1"/>
    <col min="3090" max="3090" width="12.75" style="413" bestFit="1" customWidth="1"/>
    <col min="3091" max="3091" width="10.875" style="413" bestFit="1" customWidth="1"/>
    <col min="3092" max="3092" width="11.125" style="413" bestFit="1" customWidth="1"/>
    <col min="3093" max="3093" width="12.75" style="413" bestFit="1" customWidth="1"/>
    <col min="3094" max="3094" width="10.75" style="413" customWidth="1"/>
    <col min="3095" max="3095" width="8.375" style="413" customWidth="1"/>
    <col min="3096" max="3096" width="9.25" style="413" customWidth="1"/>
    <col min="3097" max="3097" width="10.375" style="413" customWidth="1"/>
    <col min="3098" max="3098" width="11.125" style="413" bestFit="1" customWidth="1"/>
    <col min="3099" max="3099" width="10.125" style="413" bestFit="1" customWidth="1"/>
    <col min="3100" max="3103" width="13.25" style="413" customWidth="1"/>
    <col min="3104" max="3328" width="9" style="413"/>
    <col min="3329" max="3329" width="16.25" style="413" customWidth="1"/>
    <col min="3330" max="3330" width="11.75" style="413" customWidth="1"/>
    <col min="3331" max="3331" width="11.125" style="413" customWidth="1"/>
    <col min="3332" max="3332" width="10.625" style="413" bestFit="1" customWidth="1"/>
    <col min="3333" max="3333" width="9.375" style="413" bestFit="1" customWidth="1"/>
    <col min="3334" max="3334" width="10.625" style="413" bestFit="1" customWidth="1"/>
    <col min="3335" max="3335" width="9.375" style="413" bestFit="1" customWidth="1"/>
    <col min="3336" max="3336" width="9.75" style="413" bestFit="1" customWidth="1"/>
    <col min="3337" max="3337" width="9" style="413" bestFit="1" customWidth="1"/>
    <col min="3338" max="3338" width="9.875" style="413" customWidth="1"/>
    <col min="3339" max="3339" width="11.125" style="413" customWidth="1"/>
    <col min="3340" max="3340" width="10.125" style="413" bestFit="1" customWidth="1"/>
    <col min="3341" max="3341" width="11.25" style="413" customWidth="1"/>
    <col min="3342" max="3342" width="10.625" style="413" bestFit="1" customWidth="1"/>
    <col min="3343" max="3343" width="9.75" style="413" bestFit="1" customWidth="1"/>
    <col min="3344" max="3344" width="11.125" style="413" bestFit="1" customWidth="1"/>
    <col min="3345" max="3345" width="10.125" style="413" bestFit="1" customWidth="1"/>
    <col min="3346" max="3346" width="12.75" style="413" bestFit="1" customWidth="1"/>
    <col min="3347" max="3347" width="10.875" style="413" bestFit="1" customWidth="1"/>
    <col min="3348" max="3348" width="11.125" style="413" bestFit="1" customWidth="1"/>
    <col min="3349" max="3349" width="12.75" style="413" bestFit="1" customWidth="1"/>
    <col min="3350" max="3350" width="10.75" style="413" customWidth="1"/>
    <col min="3351" max="3351" width="8.375" style="413" customWidth="1"/>
    <col min="3352" max="3352" width="9.25" style="413" customWidth="1"/>
    <col min="3353" max="3353" width="10.375" style="413" customWidth="1"/>
    <col min="3354" max="3354" width="11.125" style="413" bestFit="1" customWidth="1"/>
    <col min="3355" max="3355" width="10.125" style="413" bestFit="1" customWidth="1"/>
    <col min="3356" max="3359" width="13.25" style="413" customWidth="1"/>
    <col min="3360" max="3584" width="9" style="413"/>
    <col min="3585" max="3585" width="16.25" style="413" customWidth="1"/>
    <col min="3586" max="3586" width="11.75" style="413" customWidth="1"/>
    <col min="3587" max="3587" width="11.125" style="413" customWidth="1"/>
    <col min="3588" max="3588" width="10.625" style="413" bestFit="1" customWidth="1"/>
    <col min="3589" max="3589" width="9.375" style="413" bestFit="1" customWidth="1"/>
    <col min="3590" max="3590" width="10.625" style="413" bestFit="1" customWidth="1"/>
    <col min="3591" max="3591" width="9.375" style="413" bestFit="1" customWidth="1"/>
    <col min="3592" max="3592" width="9.75" style="413" bestFit="1" customWidth="1"/>
    <col min="3593" max="3593" width="9" style="413" bestFit="1" customWidth="1"/>
    <col min="3594" max="3594" width="9.875" style="413" customWidth="1"/>
    <col min="3595" max="3595" width="11.125" style="413" customWidth="1"/>
    <col min="3596" max="3596" width="10.125" style="413" bestFit="1" customWidth="1"/>
    <col min="3597" max="3597" width="11.25" style="413" customWidth="1"/>
    <col min="3598" max="3598" width="10.625" style="413" bestFit="1" customWidth="1"/>
    <col min="3599" max="3599" width="9.75" style="413" bestFit="1" customWidth="1"/>
    <col min="3600" max="3600" width="11.125" style="413" bestFit="1" customWidth="1"/>
    <col min="3601" max="3601" width="10.125" style="413" bestFit="1" customWidth="1"/>
    <col min="3602" max="3602" width="12.75" style="413" bestFit="1" customWidth="1"/>
    <col min="3603" max="3603" width="10.875" style="413" bestFit="1" customWidth="1"/>
    <col min="3604" max="3604" width="11.125" style="413" bestFit="1" customWidth="1"/>
    <col min="3605" max="3605" width="12.75" style="413" bestFit="1" customWidth="1"/>
    <col min="3606" max="3606" width="10.75" style="413" customWidth="1"/>
    <col min="3607" max="3607" width="8.375" style="413" customWidth="1"/>
    <col min="3608" max="3608" width="9.25" style="413" customWidth="1"/>
    <col min="3609" max="3609" width="10.375" style="413" customWidth="1"/>
    <col min="3610" max="3610" width="11.125" style="413" bestFit="1" customWidth="1"/>
    <col min="3611" max="3611" width="10.125" style="413" bestFit="1" customWidth="1"/>
    <col min="3612" max="3615" width="13.25" style="413" customWidth="1"/>
    <col min="3616" max="3840" width="9" style="413"/>
    <col min="3841" max="3841" width="16.25" style="413" customWidth="1"/>
    <col min="3842" max="3842" width="11.75" style="413" customWidth="1"/>
    <col min="3843" max="3843" width="11.125" style="413" customWidth="1"/>
    <col min="3844" max="3844" width="10.625" style="413" bestFit="1" customWidth="1"/>
    <col min="3845" max="3845" width="9.375" style="413" bestFit="1" customWidth="1"/>
    <col min="3846" max="3846" width="10.625" style="413" bestFit="1" customWidth="1"/>
    <col min="3847" max="3847" width="9.375" style="413" bestFit="1" customWidth="1"/>
    <col min="3848" max="3848" width="9.75" style="413" bestFit="1" customWidth="1"/>
    <col min="3849" max="3849" width="9" style="413" bestFit="1" customWidth="1"/>
    <col min="3850" max="3850" width="9.875" style="413" customWidth="1"/>
    <col min="3851" max="3851" width="11.125" style="413" customWidth="1"/>
    <col min="3852" max="3852" width="10.125" style="413" bestFit="1" customWidth="1"/>
    <col min="3853" max="3853" width="11.25" style="413" customWidth="1"/>
    <col min="3854" max="3854" width="10.625" style="413" bestFit="1" customWidth="1"/>
    <col min="3855" max="3855" width="9.75" style="413" bestFit="1" customWidth="1"/>
    <col min="3856" max="3856" width="11.125" style="413" bestFit="1" customWidth="1"/>
    <col min="3857" max="3857" width="10.125" style="413" bestFit="1" customWidth="1"/>
    <col min="3858" max="3858" width="12.75" style="413" bestFit="1" customWidth="1"/>
    <col min="3859" max="3859" width="10.875" style="413" bestFit="1" customWidth="1"/>
    <col min="3860" max="3860" width="11.125" style="413" bestFit="1" customWidth="1"/>
    <col min="3861" max="3861" width="12.75" style="413" bestFit="1" customWidth="1"/>
    <col min="3862" max="3862" width="10.75" style="413" customWidth="1"/>
    <col min="3863" max="3863" width="8.375" style="413" customWidth="1"/>
    <col min="3864" max="3864" width="9.25" style="413" customWidth="1"/>
    <col min="3865" max="3865" width="10.375" style="413" customWidth="1"/>
    <col min="3866" max="3866" width="11.125" style="413" bestFit="1" customWidth="1"/>
    <col min="3867" max="3867" width="10.125" style="413" bestFit="1" customWidth="1"/>
    <col min="3868" max="3871" width="13.25" style="413" customWidth="1"/>
    <col min="3872" max="4096" width="9" style="413"/>
    <col min="4097" max="4097" width="16.25" style="413" customWidth="1"/>
    <col min="4098" max="4098" width="11.75" style="413" customWidth="1"/>
    <col min="4099" max="4099" width="11.125" style="413" customWidth="1"/>
    <col min="4100" max="4100" width="10.625" style="413" bestFit="1" customWidth="1"/>
    <col min="4101" max="4101" width="9.375" style="413" bestFit="1" customWidth="1"/>
    <col min="4102" max="4102" width="10.625" style="413" bestFit="1" customWidth="1"/>
    <col min="4103" max="4103" width="9.375" style="413" bestFit="1" customWidth="1"/>
    <col min="4104" max="4104" width="9.75" style="413" bestFit="1" customWidth="1"/>
    <col min="4105" max="4105" width="9" style="413" bestFit="1" customWidth="1"/>
    <col min="4106" max="4106" width="9.875" style="413" customWidth="1"/>
    <col min="4107" max="4107" width="11.125" style="413" customWidth="1"/>
    <col min="4108" max="4108" width="10.125" style="413" bestFit="1" customWidth="1"/>
    <col min="4109" max="4109" width="11.25" style="413" customWidth="1"/>
    <col min="4110" max="4110" width="10.625" style="413" bestFit="1" customWidth="1"/>
    <col min="4111" max="4111" width="9.75" style="413" bestFit="1" customWidth="1"/>
    <col min="4112" max="4112" width="11.125" style="413" bestFit="1" customWidth="1"/>
    <col min="4113" max="4113" width="10.125" style="413" bestFit="1" customWidth="1"/>
    <col min="4114" max="4114" width="12.75" style="413" bestFit="1" customWidth="1"/>
    <col min="4115" max="4115" width="10.875" style="413" bestFit="1" customWidth="1"/>
    <col min="4116" max="4116" width="11.125" style="413" bestFit="1" customWidth="1"/>
    <col min="4117" max="4117" width="12.75" style="413" bestFit="1" customWidth="1"/>
    <col min="4118" max="4118" width="10.75" style="413" customWidth="1"/>
    <col min="4119" max="4119" width="8.375" style="413" customWidth="1"/>
    <col min="4120" max="4120" width="9.25" style="413" customWidth="1"/>
    <col min="4121" max="4121" width="10.375" style="413" customWidth="1"/>
    <col min="4122" max="4122" width="11.125" style="413" bestFit="1" customWidth="1"/>
    <col min="4123" max="4123" width="10.125" style="413" bestFit="1" customWidth="1"/>
    <col min="4124" max="4127" width="13.25" style="413" customWidth="1"/>
    <col min="4128" max="4352" width="9" style="413"/>
    <col min="4353" max="4353" width="16.25" style="413" customWidth="1"/>
    <col min="4354" max="4354" width="11.75" style="413" customWidth="1"/>
    <col min="4355" max="4355" width="11.125" style="413" customWidth="1"/>
    <col min="4356" max="4356" width="10.625" style="413" bestFit="1" customWidth="1"/>
    <col min="4357" max="4357" width="9.375" style="413" bestFit="1" customWidth="1"/>
    <col min="4358" max="4358" width="10.625" style="413" bestFit="1" customWidth="1"/>
    <col min="4359" max="4359" width="9.375" style="413" bestFit="1" customWidth="1"/>
    <col min="4360" max="4360" width="9.75" style="413" bestFit="1" customWidth="1"/>
    <col min="4361" max="4361" width="9" style="413" bestFit="1" customWidth="1"/>
    <col min="4362" max="4362" width="9.875" style="413" customWidth="1"/>
    <col min="4363" max="4363" width="11.125" style="413" customWidth="1"/>
    <col min="4364" max="4364" width="10.125" style="413" bestFit="1" customWidth="1"/>
    <col min="4365" max="4365" width="11.25" style="413" customWidth="1"/>
    <col min="4366" max="4366" width="10.625" style="413" bestFit="1" customWidth="1"/>
    <col min="4367" max="4367" width="9.75" style="413" bestFit="1" customWidth="1"/>
    <col min="4368" max="4368" width="11.125" style="413" bestFit="1" customWidth="1"/>
    <col min="4369" max="4369" width="10.125" style="413" bestFit="1" customWidth="1"/>
    <col min="4370" max="4370" width="12.75" style="413" bestFit="1" customWidth="1"/>
    <col min="4371" max="4371" width="10.875" style="413" bestFit="1" customWidth="1"/>
    <col min="4372" max="4372" width="11.125" style="413" bestFit="1" customWidth="1"/>
    <col min="4373" max="4373" width="12.75" style="413" bestFit="1" customWidth="1"/>
    <col min="4374" max="4374" width="10.75" style="413" customWidth="1"/>
    <col min="4375" max="4375" width="8.375" style="413" customWidth="1"/>
    <col min="4376" max="4376" width="9.25" style="413" customWidth="1"/>
    <col min="4377" max="4377" width="10.375" style="413" customWidth="1"/>
    <col min="4378" max="4378" width="11.125" style="413" bestFit="1" customWidth="1"/>
    <col min="4379" max="4379" width="10.125" style="413" bestFit="1" customWidth="1"/>
    <col min="4380" max="4383" width="13.25" style="413" customWidth="1"/>
    <col min="4384" max="4608" width="9" style="413"/>
    <col min="4609" max="4609" width="16.25" style="413" customWidth="1"/>
    <col min="4610" max="4610" width="11.75" style="413" customWidth="1"/>
    <col min="4611" max="4611" width="11.125" style="413" customWidth="1"/>
    <col min="4612" max="4612" width="10.625" style="413" bestFit="1" customWidth="1"/>
    <col min="4613" max="4613" width="9.375" style="413" bestFit="1" customWidth="1"/>
    <col min="4614" max="4614" width="10.625" style="413" bestFit="1" customWidth="1"/>
    <col min="4615" max="4615" width="9.375" style="413" bestFit="1" customWidth="1"/>
    <col min="4616" max="4616" width="9.75" style="413" bestFit="1" customWidth="1"/>
    <col min="4617" max="4617" width="9" style="413" bestFit="1" customWidth="1"/>
    <col min="4618" max="4618" width="9.875" style="413" customWidth="1"/>
    <col min="4619" max="4619" width="11.125" style="413" customWidth="1"/>
    <col min="4620" max="4620" width="10.125" style="413" bestFit="1" customWidth="1"/>
    <col min="4621" max="4621" width="11.25" style="413" customWidth="1"/>
    <col min="4622" max="4622" width="10.625" style="413" bestFit="1" customWidth="1"/>
    <col min="4623" max="4623" width="9.75" style="413" bestFit="1" customWidth="1"/>
    <col min="4624" max="4624" width="11.125" style="413" bestFit="1" customWidth="1"/>
    <col min="4625" max="4625" width="10.125" style="413" bestFit="1" customWidth="1"/>
    <col min="4626" max="4626" width="12.75" style="413" bestFit="1" customWidth="1"/>
    <col min="4627" max="4627" width="10.875" style="413" bestFit="1" customWidth="1"/>
    <col min="4628" max="4628" width="11.125" style="413" bestFit="1" customWidth="1"/>
    <col min="4629" max="4629" width="12.75" style="413" bestFit="1" customWidth="1"/>
    <col min="4630" max="4630" width="10.75" style="413" customWidth="1"/>
    <col min="4631" max="4631" width="8.375" style="413" customWidth="1"/>
    <col min="4632" max="4632" width="9.25" style="413" customWidth="1"/>
    <col min="4633" max="4633" width="10.375" style="413" customWidth="1"/>
    <col min="4634" max="4634" width="11.125" style="413" bestFit="1" customWidth="1"/>
    <col min="4635" max="4635" width="10.125" style="413" bestFit="1" customWidth="1"/>
    <col min="4636" max="4639" width="13.25" style="413" customWidth="1"/>
    <col min="4640" max="4864" width="9" style="413"/>
    <col min="4865" max="4865" width="16.25" style="413" customWidth="1"/>
    <col min="4866" max="4866" width="11.75" style="413" customWidth="1"/>
    <col min="4867" max="4867" width="11.125" style="413" customWidth="1"/>
    <col min="4868" max="4868" width="10.625" style="413" bestFit="1" customWidth="1"/>
    <col min="4869" max="4869" width="9.375" style="413" bestFit="1" customWidth="1"/>
    <col min="4870" max="4870" width="10.625" style="413" bestFit="1" customWidth="1"/>
    <col min="4871" max="4871" width="9.375" style="413" bestFit="1" customWidth="1"/>
    <col min="4872" max="4872" width="9.75" style="413" bestFit="1" customWidth="1"/>
    <col min="4873" max="4873" width="9" style="413" bestFit="1" customWidth="1"/>
    <col min="4874" max="4874" width="9.875" style="413" customWidth="1"/>
    <col min="4875" max="4875" width="11.125" style="413" customWidth="1"/>
    <col min="4876" max="4876" width="10.125" style="413" bestFit="1" customWidth="1"/>
    <col min="4877" max="4877" width="11.25" style="413" customWidth="1"/>
    <col min="4878" max="4878" width="10.625" style="413" bestFit="1" customWidth="1"/>
    <col min="4879" max="4879" width="9.75" style="413" bestFit="1" customWidth="1"/>
    <col min="4880" max="4880" width="11.125" style="413" bestFit="1" customWidth="1"/>
    <col min="4881" max="4881" width="10.125" style="413" bestFit="1" customWidth="1"/>
    <col min="4882" max="4882" width="12.75" style="413" bestFit="1" customWidth="1"/>
    <col min="4883" max="4883" width="10.875" style="413" bestFit="1" customWidth="1"/>
    <col min="4884" max="4884" width="11.125" style="413" bestFit="1" customWidth="1"/>
    <col min="4885" max="4885" width="12.75" style="413" bestFit="1" customWidth="1"/>
    <col min="4886" max="4886" width="10.75" style="413" customWidth="1"/>
    <col min="4887" max="4887" width="8.375" style="413" customWidth="1"/>
    <col min="4888" max="4888" width="9.25" style="413" customWidth="1"/>
    <col min="4889" max="4889" width="10.375" style="413" customWidth="1"/>
    <col min="4890" max="4890" width="11.125" style="413" bestFit="1" customWidth="1"/>
    <col min="4891" max="4891" width="10.125" style="413" bestFit="1" customWidth="1"/>
    <col min="4892" max="4895" width="13.25" style="413" customWidth="1"/>
    <col min="4896" max="5120" width="9" style="413"/>
    <col min="5121" max="5121" width="16.25" style="413" customWidth="1"/>
    <col min="5122" max="5122" width="11.75" style="413" customWidth="1"/>
    <col min="5123" max="5123" width="11.125" style="413" customWidth="1"/>
    <col min="5124" max="5124" width="10.625" style="413" bestFit="1" customWidth="1"/>
    <col min="5125" max="5125" width="9.375" style="413" bestFit="1" customWidth="1"/>
    <col min="5126" max="5126" width="10.625" style="413" bestFit="1" customWidth="1"/>
    <col min="5127" max="5127" width="9.375" style="413" bestFit="1" customWidth="1"/>
    <col min="5128" max="5128" width="9.75" style="413" bestFit="1" customWidth="1"/>
    <col min="5129" max="5129" width="9" style="413" bestFit="1" customWidth="1"/>
    <col min="5130" max="5130" width="9.875" style="413" customWidth="1"/>
    <col min="5131" max="5131" width="11.125" style="413" customWidth="1"/>
    <col min="5132" max="5132" width="10.125" style="413" bestFit="1" customWidth="1"/>
    <col min="5133" max="5133" width="11.25" style="413" customWidth="1"/>
    <col min="5134" max="5134" width="10.625" style="413" bestFit="1" customWidth="1"/>
    <col min="5135" max="5135" width="9.75" style="413" bestFit="1" customWidth="1"/>
    <col min="5136" max="5136" width="11.125" style="413" bestFit="1" customWidth="1"/>
    <col min="5137" max="5137" width="10.125" style="413" bestFit="1" customWidth="1"/>
    <col min="5138" max="5138" width="12.75" style="413" bestFit="1" customWidth="1"/>
    <col min="5139" max="5139" width="10.875" style="413" bestFit="1" customWidth="1"/>
    <col min="5140" max="5140" width="11.125" style="413" bestFit="1" customWidth="1"/>
    <col min="5141" max="5141" width="12.75" style="413" bestFit="1" customWidth="1"/>
    <col min="5142" max="5142" width="10.75" style="413" customWidth="1"/>
    <col min="5143" max="5143" width="8.375" style="413" customWidth="1"/>
    <col min="5144" max="5144" width="9.25" style="413" customWidth="1"/>
    <col min="5145" max="5145" width="10.375" style="413" customWidth="1"/>
    <col min="5146" max="5146" width="11.125" style="413" bestFit="1" customWidth="1"/>
    <col min="5147" max="5147" width="10.125" style="413" bestFit="1" customWidth="1"/>
    <col min="5148" max="5151" width="13.25" style="413" customWidth="1"/>
    <col min="5152" max="5376" width="9" style="413"/>
    <col min="5377" max="5377" width="16.25" style="413" customWidth="1"/>
    <col min="5378" max="5378" width="11.75" style="413" customWidth="1"/>
    <col min="5379" max="5379" width="11.125" style="413" customWidth="1"/>
    <col min="5380" max="5380" width="10.625" style="413" bestFit="1" customWidth="1"/>
    <col min="5381" max="5381" width="9.375" style="413" bestFit="1" customWidth="1"/>
    <col min="5382" max="5382" width="10.625" style="413" bestFit="1" customWidth="1"/>
    <col min="5383" max="5383" width="9.375" style="413" bestFit="1" customWidth="1"/>
    <col min="5384" max="5384" width="9.75" style="413" bestFit="1" customWidth="1"/>
    <col min="5385" max="5385" width="9" style="413" bestFit="1" customWidth="1"/>
    <col min="5386" max="5386" width="9.875" style="413" customWidth="1"/>
    <col min="5387" max="5387" width="11.125" style="413" customWidth="1"/>
    <col min="5388" max="5388" width="10.125" style="413" bestFit="1" customWidth="1"/>
    <col min="5389" max="5389" width="11.25" style="413" customWidth="1"/>
    <col min="5390" max="5390" width="10.625" style="413" bestFit="1" customWidth="1"/>
    <col min="5391" max="5391" width="9.75" style="413" bestFit="1" customWidth="1"/>
    <col min="5392" max="5392" width="11.125" style="413" bestFit="1" customWidth="1"/>
    <col min="5393" max="5393" width="10.125" style="413" bestFit="1" customWidth="1"/>
    <col min="5394" max="5394" width="12.75" style="413" bestFit="1" customWidth="1"/>
    <col min="5395" max="5395" width="10.875" style="413" bestFit="1" customWidth="1"/>
    <col min="5396" max="5396" width="11.125" style="413" bestFit="1" customWidth="1"/>
    <col min="5397" max="5397" width="12.75" style="413" bestFit="1" customWidth="1"/>
    <col min="5398" max="5398" width="10.75" style="413" customWidth="1"/>
    <col min="5399" max="5399" width="8.375" style="413" customWidth="1"/>
    <col min="5400" max="5400" width="9.25" style="413" customWidth="1"/>
    <col min="5401" max="5401" width="10.375" style="413" customWidth="1"/>
    <col min="5402" max="5402" width="11.125" style="413" bestFit="1" customWidth="1"/>
    <col min="5403" max="5403" width="10.125" style="413" bestFit="1" customWidth="1"/>
    <col min="5404" max="5407" width="13.25" style="413" customWidth="1"/>
    <col min="5408" max="5632" width="9" style="413"/>
    <col min="5633" max="5633" width="16.25" style="413" customWidth="1"/>
    <col min="5634" max="5634" width="11.75" style="413" customWidth="1"/>
    <col min="5635" max="5635" width="11.125" style="413" customWidth="1"/>
    <col min="5636" max="5636" width="10.625" style="413" bestFit="1" customWidth="1"/>
    <col min="5637" max="5637" width="9.375" style="413" bestFit="1" customWidth="1"/>
    <col min="5638" max="5638" width="10.625" style="413" bestFit="1" customWidth="1"/>
    <col min="5639" max="5639" width="9.375" style="413" bestFit="1" customWidth="1"/>
    <col min="5640" max="5640" width="9.75" style="413" bestFit="1" customWidth="1"/>
    <col min="5641" max="5641" width="9" style="413" bestFit="1" customWidth="1"/>
    <col min="5642" max="5642" width="9.875" style="413" customWidth="1"/>
    <col min="5643" max="5643" width="11.125" style="413" customWidth="1"/>
    <col min="5644" max="5644" width="10.125" style="413" bestFit="1" customWidth="1"/>
    <col min="5645" max="5645" width="11.25" style="413" customWidth="1"/>
    <col min="5646" max="5646" width="10.625" style="413" bestFit="1" customWidth="1"/>
    <col min="5647" max="5647" width="9.75" style="413" bestFit="1" customWidth="1"/>
    <col min="5648" max="5648" width="11.125" style="413" bestFit="1" customWidth="1"/>
    <col min="5649" max="5649" width="10.125" style="413" bestFit="1" customWidth="1"/>
    <col min="5650" max="5650" width="12.75" style="413" bestFit="1" customWidth="1"/>
    <col min="5651" max="5651" width="10.875" style="413" bestFit="1" customWidth="1"/>
    <col min="5652" max="5652" width="11.125" style="413" bestFit="1" customWidth="1"/>
    <col min="5653" max="5653" width="12.75" style="413" bestFit="1" customWidth="1"/>
    <col min="5654" max="5654" width="10.75" style="413" customWidth="1"/>
    <col min="5655" max="5655" width="8.375" style="413" customWidth="1"/>
    <col min="5656" max="5656" width="9.25" style="413" customWidth="1"/>
    <col min="5657" max="5657" width="10.375" style="413" customWidth="1"/>
    <col min="5658" max="5658" width="11.125" style="413" bestFit="1" customWidth="1"/>
    <col min="5659" max="5659" width="10.125" style="413" bestFit="1" customWidth="1"/>
    <col min="5660" max="5663" width="13.25" style="413" customWidth="1"/>
    <col min="5664" max="5888" width="9" style="413"/>
    <col min="5889" max="5889" width="16.25" style="413" customWidth="1"/>
    <col min="5890" max="5890" width="11.75" style="413" customWidth="1"/>
    <col min="5891" max="5891" width="11.125" style="413" customWidth="1"/>
    <col min="5892" max="5892" width="10.625" style="413" bestFit="1" customWidth="1"/>
    <col min="5893" max="5893" width="9.375" style="413" bestFit="1" customWidth="1"/>
    <col min="5894" max="5894" width="10.625" style="413" bestFit="1" customWidth="1"/>
    <col min="5895" max="5895" width="9.375" style="413" bestFit="1" customWidth="1"/>
    <col min="5896" max="5896" width="9.75" style="413" bestFit="1" customWidth="1"/>
    <col min="5897" max="5897" width="9" style="413" bestFit="1" customWidth="1"/>
    <col min="5898" max="5898" width="9.875" style="413" customWidth="1"/>
    <col min="5899" max="5899" width="11.125" style="413" customWidth="1"/>
    <col min="5900" max="5900" width="10.125" style="413" bestFit="1" customWidth="1"/>
    <col min="5901" max="5901" width="11.25" style="413" customWidth="1"/>
    <col min="5902" max="5902" width="10.625" style="413" bestFit="1" customWidth="1"/>
    <col min="5903" max="5903" width="9.75" style="413" bestFit="1" customWidth="1"/>
    <col min="5904" max="5904" width="11.125" style="413" bestFit="1" customWidth="1"/>
    <col min="5905" max="5905" width="10.125" style="413" bestFit="1" customWidth="1"/>
    <col min="5906" max="5906" width="12.75" style="413" bestFit="1" customWidth="1"/>
    <col min="5907" max="5907" width="10.875" style="413" bestFit="1" customWidth="1"/>
    <col min="5908" max="5908" width="11.125" style="413" bestFit="1" customWidth="1"/>
    <col min="5909" max="5909" width="12.75" style="413" bestFit="1" customWidth="1"/>
    <col min="5910" max="5910" width="10.75" style="413" customWidth="1"/>
    <col min="5911" max="5911" width="8.375" style="413" customWidth="1"/>
    <col min="5912" max="5912" width="9.25" style="413" customWidth="1"/>
    <col min="5913" max="5913" width="10.375" style="413" customWidth="1"/>
    <col min="5914" max="5914" width="11.125" style="413" bestFit="1" customWidth="1"/>
    <col min="5915" max="5915" width="10.125" style="413" bestFit="1" customWidth="1"/>
    <col min="5916" max="5919" width="13.25" style="413" customWidth="1"/>
    <col min="5920" max="6144" width="9" style="413"/>
    <col min="6145" max="6145" width="16.25" style="413" customWidth="1"/>
    <col min="6146" max="6146" width="11.75" style="413" customWidth="1"/>
    <col min="6147" max="6147" width="11.125" style="413" customWidth="1"/>
    <col min="6148" max="6148" width="10.625" style="413" bestFit="1" customWidth="1"/>
    <col min="6149" max="6149" width="9.375" style="413" bestFit="1" customWidth="1"/>
    <col min="6150" max="6150" width="10.625" style="413" bestFit="1" customWidth="1"/>
    <col min="6151" max="6151" width="9.375" style="413" bestFit="1" customWidth="1"/>
    <col min="6152" max="6152" width="9.75" style="413" bestFit="1" customWidth="1"/>
    <col min="6153" max="6153" width="9" style="413" bestFit="1" customWidth="1"/>
    <col min="6154" max="6154" width="9.875" style="413" customWidth="1"/>
    <col min="6155" max="6155" width="11.125" style="413" customWidth="1"/>
    <col min="6156" max="6156" width="10.125" style="413" bestFit="1" customWidth="1"/>
    <col min="6157" max="6157" width="11.25" style="413" customWidth="1"/>
    <col min="6158" max="6158" width="10.625" style="413" bestFit="1" customWidth="1"/>
    <col min="6159" max="6159" width="9.75" style="413" bestFit="1" customWidth="1"/>
    <col min="6160" max="6160" width="11.125" style="413" bestFit="1" customWidth="1"/>
    <col min="6161" max="6161" width="10.125" style="413" bestFit="1" customWidth="1"/>
    <col min="6162" max="6162" width="12.75" style="413" bestFit="1" customWidth="1"/>
    <col min="6163" max="6163" width="10.875" style="413" bestFit="1" customWidth="1"/>
    <col min="6164" max="6164" width="11.125" style="413" bestFit="1" customWidth="1"/>
    <col min="6165" max="6165" width="12.75" style="413" bestFit="1" customWidth="1"/>
    <col min="6166" max="6166" width="10.75" style="413" customWidth="1"/>
    <col min="6167" max="6167" width="8.375" style="413" customWidth="1"/>
    <col min="6168" max="6168" width="9.25" style="413" customWidth="1"/>
    <col min="6169" max="6169" width="10.375" style="413" customWidth="1"/>
    <col min="6170" max="6170" width="11.125" style="413" bestFit="1" customWidth="1"/>
    <col min="6171" max="6171" width="10.125" style="413" bestFit="1" customWidth="1"/>
    <col min="6172" max="6175" width="13.25" style="413" customWidth="1"/>
    <col min="6176" max="6400" width="9" style="413"/>
    <col min="6401" max="6401" width="16.25" style="413" customWidth="1"/>
    <col min="6402" max="6402" width="11.75" style="413" customWidth="1"/>
    <col min="6403" max="6403" width="11.125" style="413" customWidth="1"/>
    <col min="6404" max="6404" width="10.625" style="413" bestFit="1" customWidth="1"/>
    <col min="6405" max="6405" width="9.375" style="413" bestFit="1" customWidth="1"/>
    <col min="6406" max="6406" width="10.625" style="413" bestFit="1" customWidth="1"/>
    <col min="6407" max="6407" width="9.375" style="413" bestFit="1" customWidth="1"/>
    <col min="6408" max="6408" width="9.75" style="413" bestFit="1" customWidth="1"/>
    <col min="6409" max="6409" width="9" style="413" bestFit="1" customWidth="1"/>
    <col min="6410" max="6410" width="9.875" style="413" customWidth="1"/>
    <col min="6411" max="6411" width="11.125" style="413" customWidth="1"/>
    <col min="6412" max="6412" width="10.125" style="413" bestFit="1" customWidth="1"/>
    <col min="6413" max="6413" width="11.25" style="413" customWidth="1"/>
    <col min="6414" max="6414" width="10.625" style="413" bestFit="1" customWidth="1"/>
    <col min="6415" max="6415" width="9.75" style="413" bestFit="1" customWidth="1"/>
    <col min="6416" max="6416" width="11.125" style="413" bestFit="1" customWidth="1"/>
    <col min="6417" max="6417" width="10.125" style="413" bestFit="1" customWidth="1"/>
    <col min="6418" max="6418" width="12.75" style="413" bestFit="1" customWidth="1"/>
    <col min="6419" max="6419" width="10.875" style="413" bestFit="1" customWidth="1"/>
    <col min="6420" max="6420" width="11.125" style="413" bestFit="1" customWidth="1"/>
    <col min="6421" max="6421" width="12.75" style="413" bestFit="1" customWidth="1"/>
    <col min="6422" max="6422" width="10.75" style="413" customWidth="1"/>
    <col min="6423" max="6423" width="8.375" style="413" customWidth="1"/>
    <col min="6424" max="6424" width="9.25" style="413" customWidth="1"/>
    <col min="6425" max="6425" width="10.375" style="413" customWidth="1"/>
    <col min="6426" max="6426" width="11.125" style="413" bestFit="1" customWidth="1"/>
    <col min="6427" max="6427" width="10.125" style="413" bestFit="1" customWidth="1"/>
    <col min="6428" max="6431" width="13.25" style="413" customWidth="1"/>
    <col min="6432" max="6656" width="9" style="413"/>
    <col min="6657" max="6657" width="16.25" style="413" customWidth="1"/>
    <col min="6658" max="6658" width="11.75" style="413" customWidth="1"/>
    <col min="6659" max="6659" width="11.125" style="413" customWidth="1"/>
    <col min="6660" max="6660" width="10.625" style="413" bestFit="1" customWidth="1"/>
    <col min="6661" max="6661" width="9.375" style="413" bestFit="1" customWidth="1"/>
    <col min="6662" max="6662" width="10.625" style="413" bestFit="1" customWidth="1"/>
    <col min="6663" max="6663" width="9.375" style="413" bestFit="1" customWidth="1"/>
    <col min="6664" max="6664" width="9.75" style="413" bestFit="1" customWidth="1"/>
    <col min="6665" max="6665" width="9" style="413" bestFit="1" customWidth="1"/>
    <col min="6666" max="6666" width="9.875" style="413" customWidth="1"/>
    <col min="6667" max="6667" width="11.125" style="413" customWidth="1"/>
    <col min="6668" max="6668" width="10.125" style="413" bestFit="1" customWidth="1"/>
    <col min="6669" max="6669" width="11.25" style="413" customWidth="1"/>
    <col min="6670" max="6670" width="10.625" style="413" bestFit="1" customWidth="1"/>
    <col min="6671" max="6671" width="9.75" style="413" bestFit="1" customWidth="1"/>
    <col min="6672" max="6672" width="11.125" style="413" bestFit="1" customWidth="1"/>
    <col min="6673" max="6673" width="10.125" style="413" bestFit="1" customWidth="1"/>
    <col min="6674" max="6674" width="12.75" style="413" bestFit="1" customWidth="1"/>
    <col min="6675" max="6675" width="10.875" style="413" bestFit="1" customWidth="1"/>
    <col min="6676" max="6676" width="11.125" style="413" bestFit="1" customWidth="1"/>
    <col min="6677" max="6677" width="12.75" style="413" bestFit="1" customWidth="1"/>
    <col min="6678" max="6678" width="10.75" style="413" customWidth="1"/>
    <col min="6679" max="6679" width="8.375" style="413" customWidth="1"/>
    <col min="6680" max="6680" width="9.25" style="413" customWidth="1"/>
    <col min="6681" max="6681" width="10.375" style="413" customWidth="1"/>
    <col min="6682" max="6682" width="11.125" style="413" bestFit="1" customWidth="1"/>
    <col min="6683" max="6683" width="10.125" style="413" bestFit="1" customWidth="1"/>
    <col min="6684" max="6687" width="13.25" style="413" customWidth="1"/>
    <col min="6688" max="6912" width="9" style="413"/>
    <col min="6913" max="6913" width="16.25" style="413" customWidth="1"/>
    <col min="6914" max="6914" width="11.75" style="413" customWidth="1"/>
    <col min="6915" max="6915" width="11.125" style="413" customWidth="1"/>
    <col min="6916" max="6916" width="10.625" style="413" bestFit="1" customWidth="1"/>
    <col min="6917" max="6917" width="9.375" style="413" bestFit="1" customWidth="1"/>
    <col min="6918" max="6918" width="10.625" style="413" bestFit="1" customWidth="1"/>
    <col min="6919" max="6919" width="9.375" style="413" bestFit="1" customWidth="1"/>
    <col min="6920" max="6920" width="9.75" style="413" bestFit="1" customWidth="1"/>
    <col min="6921" max="6921" width="9" style="413" bestFit="1" customWidth="1"/>
    <col min="6922" max="6922" width="9.875" style="413" customWidth="1"/>
    <col min="6923" max="6923" width="11.125" style="413" customWidth="1"/>
    <col min="6924" max="6924" width="10.125" style="413" bestFit="1" customWidth="1"/>
    <col min="6925" max="6925" width="11.25" style="413" customWidth="1"/>
    <col min="6926" max="6926" width="10.625" style="413" bestFit="1" customWidth="1"/>
    <col min="6927" max="6927" width="9.75" style="413" bestFit="1" customWidth="1"/>
    <col min="6928" max="6928" width="11.125" style="413" bestFit="1" customWidth="1"/>
    <col min="6929" max="6929" width="10.125" style="413" bestFit="1" customWidth="1"/>
    <col min="6930" max="6930" width="12.75" style="413" bestFit="1" customWidth="1"/>
    <col min="6931" max="6931" width="10.875" style="413" bestFit="1" customWidth="1"/>
    <col min="6932" max="6932" width="11.125" style="413" bestFit="1" customWidth="1"/>
    <col min="6933" max="6933" width="12.75" style="413" bestFit="1" customWidth="1"/>
    <col min="6934" max="6934" width="10.75" style="413" customWidth="1"/>
    <col min="6935" max="6935" width="8.375" style="413" customWidth="1"/>
    <col min="6936" max="6936" width="9.25" style="413" customWidth="1"/>
    <col min="6937" max="6937" width="10.375" style="413" customWidth="1"/>
    <col min="6938" max="6938" width="11.125" style="413" bestFit="1" customWidth="1"/>
    <col min="6939" max="6939" width="10.125" style="413" bestFit="1" customWidth="1"/>
    <col min="6940" max="6943" width="13.25" style="413" customWidth="1"/>
    <col min="6944" max="7168" width="9" style="413"/>
    <col min="7169" max="7169" width="16.25" style="413" customWidth="1"/>
    <col min="7170" max="7170" width="11.75" style="413" customWidth="1"/>
    <col min="7171" max="7171" width="11.125" style="413" customWidth="1"/>
    <col min="7172" max="7172" width="10.625" style="413" bestFit="1" customWidth="1"/>
    <col min="7173" max="7173" width="9.375" style="413" bestFit="1" customWidth="1"/>
    <col min="7174" max="7174" width="10.625" style="413" bestFit="1" customWidth="1"/>
    <col min="7175" max="7175" width="9.375" style="413" bestFit="1" customWidth="1"/>
    <col min="7176" max="7176" width="9.75" style="413" bestFit="1" customWidth="1"/>
    <col min="7177" max="7177" width="9" style="413" bestFit="1" customWidth="1"/>
    <col min="7178" max="7178" width="9.875" style="413" customWidth="1"/>
    <col min="7179" max="7179" width="11.125" style="413" customWidth="1"/>
    <col min="7180" max="7180" width="10.125" style="413" bestFit="1" customWidth="1"/>
    <col min="7181" max="7181" width="11.25" style="413" customWidth="1"/>
    <col min="7182" max="7182" width="10.625" style="413" bestFit="1" customWidth="1"/>
    <col min="7183" max="7183" width="9.75" style="413" bestFit="1" customWidth="1"/>
    <col min="7184" max="7184" width="11.125" style="413" bestFit="1" customWidth="1"/>
    <col min="7185" max="7185" width="10.125" style="413" bestFit="1" customWidth="1"/>
    <col min="7186" max="7186" width="12.75" style="413" bestFit="1" customWidth="1"/>
    <col min="7187" max="7187" width="10.875" style="413" bestFit="1" customWidth="1"/>
    <col min="7188" max="7188" width="11.125" style="413" bestFit="1" customWidth="1"/>
    <col min="7189" max="7189" width="12.75" style="413" bestFit="1" customWidth="1"/>
    <col min="7190" max="7190" width="10.75" style="413" customWidth="1"/>
    <col min="7191" max="7191" width="8.375" style="413" customWidth="1"/>
    <col min="7192" max="7192" width="9.25" style="413" customWidth="1"/>
    <col min="7193" max="7193" width="10.375" style="413" customWidth="1"/>
    <col min="7194" max="7194" width="11.125" style="413" bestFit="1" customWidth="1"/>
    <col min="7195" max="7195" width="10.125" style="413" bestFit="1" customWidth="1"/>
    <col min="7196" max="7199" width="13.25" style="413" customWidth="1"/>
    <col min="7200" max="7424" width="9" style="413"/>
    <col min="7425" max="7425" width="16.25" style="413" customWidth="1"/>
    <col min="7426" max="7426" width="11.75" style="413" customWidth="1"/>
    <col min="7427" max="7427" width="11.125" style="413" customWidth="1"/>
    <col min="7428" max="7428" width="10.625" style="413" bestFit="1" customWidth="1"/>
    <col min="7429" max="7429" width="9.375" style="413" bestFit="1" customWidth="1"/>
    <col min="7430" max="7430" width="10.625" style="413" bestFit="1" customWidth="1"/>
    <col min="7431" max="7431" width="9.375" style="413" bestFit="1" customWidth="1"/>
    <col min="7432" max="7432" width="9.75" style="413" bestFit="1" customWidth="1"/>
    <col min="7433" max="7433" width="9" style="413" bestFit="1" customWidth="1"/>
    <col min="7434" max="7434" width="9.875" style="413" customWidth="1"/>
    <col min="7435" max="7435" width="11.125" style="413" customWidth="1"/>
    <col min="7436" max="7436" width="10.125" style="413" bestFit="1" customWidth="1"/>
    <col min="7437" max="7437" width="11.25" style="413" customWidth="1"/>
    <col min="7438" max="7438" width="10.625" style="413" bestFit="1" customWidth="1"/>
    <col min="7439" max="7439" width="9.75" style="413" bestFit="1" customWidth="1"/>
    <col min="7440" max="7440" width="11.125" style="413" bestFit="1" customWidth="1"/>
    <col min="7441" max="7441" width="10.125" style="413" bestFit="1" customWidth="1"/>
    <col min="7442" max="7442" width="12.75" style="413" bestFit="1" customWidth="1"/>
    <col min="7443" max="7443" width="10.875" style="413" bestFit="1" customWidth="1"/>
    <col min="7444" max="7444" width="11.125" style="413" bestFit="1" customWidth="1"/>
    <col min="7445" max="7445" width="12.75" style="413" bestFit="1" customWidth="1"/>
    <col min="7446" max="7446" width="10.75" style="413" customWidth="1"/>
    <col min="7447" max="7447" width="8.375" style="413" customWidth="1"/>
    <col min="7448" max="7448" width="9.25" style="413" customWidth="1"/>
    <col min="7449" max="7449" width="10.375" style="413" customWidth="1"/>
    <col min="7450" max="7450" width="11.125" style="413" bestFit="1" customWidth="1"/>
    <col min="7451" max="7451" width="10.125" style="413" bestFit="1" customWidth="1"/>
    <col min="7452" max="7455" width="13.25" style="413" customWidth="1"/>
    <col min="7456" max="7680" width="9" style="413"/>
    <col min="7681" max="7681" width="16.25" style="413" customWidth="1"/>
    <col min="7682" max="7682" width="11.75" style="413" customWidth="1"/>
    <col min="7683" max="7683" width="11.125" style="413" customWidth="1"/>
    <col min="7684" max="7684" width="10.625" style="413" bestFit="1" customWidth="1"/>
    <col min="7685" max="7685" width="9.375" style="413" bestFit="1" customWidth="1"/>
    <col min="7686" max="7686" width="10.625" style="413" bestFit="1" customWidth="1"/>
    <col min="7687" max="7687" width="9.375" style="413" bestFit="1" customWidth="1"/>
    <col min="7688" max="7688" width="9.75" style="413" bestFit="1" customWidth="1"/>
    <col min="7689" max="7689" width="9" style="413" bestFit="1" customWidth="1"/>
    <col min="7690" max="7690" width="9.875" style="413" customWidth="1"/>
    <col min="7691" max="7691" width="11.125" style="413" customWidth="1"/>
    <col min="7692" max="7692" width="10.125" style="413" bestFit="1" customWidth="1"/>
    <col min="7693" max="7693" width="11.25" style="413" customWidth="1"/>
    <col min="7694" max="7694" width="10.625" style="413" bestFit="1" customWidth="1"/>
    <col min="7695" max="7695" width="9.75" style="413" bestFit="1" customWidth="1"/>
    <col min="7696" max="7696" width="11.125" style="413" bestFit="1" customWidth="1"/>
    <col min="7697" max="7697" width="10.125" style="413" bestFit="1" customWidth="1"/>
    <col min="7698" max="7698" width="12.75" style="413" bestFit="1" customWidth="1"/>
    <col min="7699" max="7699" width="10.875" style="413" bestFit="1" customWidth="1"/>
    <col min="7700" max="7700" width="11.125" style="413" bestFit="1" customWidth="1"/>
    <col min="7701" max="7701" width="12.75" style="413" bestFit="1" customWidth="1"/>
    <col min="7702" max="7702" width="10.75" style="413" customWidth="1"/>
    <col min="7703" max="7703" width="8.375" style="413" customWidth="1"/>
    <col min="7704" max="7704" width="9.25" style="413" customWidth="1"/>
    <col min="7705" max="7705" width="10.375" style="413" customWidth="1"/>
    <col min="7706" max="7706" width="11.125" style="413" bestFit="1" customWidth="1"/>
    <col min="7707" max="7707" width="10.125" style="413" bestFit="1" customWidth="1"/>
    <col min="7708" max="7711" width="13.25" style="413" customWidth="1"/>
    <col min="7712" max="7936" width="9" style="413"/>
    <col min="7937" max="7937" width="16.25" style="413" customWidth="1"/>
    <col min="7938" max="7938" width="11.75" style="413" customWidth="1"/>
    <col min="7939" max="7939" width="11.125" style="413" customWidth="1"/>
    <col min="7940" max="7940" width="10.625" style="413" bestFit="1" customWidth="1"/>
    <col min="7941" max="7941" width="9.375" style="413" bestFit="1" customWidth="1"/>
    <col min="7942" max="7942" width="10.625" style="413" bestFit="1" customWidth="1"/>
    <col min="7943" max="7943" width="9.375" style="413" bestFit="1" customWidth="1"/>
    <col min="7944" max="7944" width="9.75" style="413" bestFit="1" customWidth="1"/>
    <col min="7945" max="7945" width="9" style="413" bestFit="1" customWidth="1"/>
    <col min="7946" max="7946" width="9.875" style="413" customWidth="1"/>
    <col min="7947" max="7947" width="11.125" style="413" customWidth="1"/>
    <col min="7948" max="7948" width="10.125" style="413" bestFit="1" customWidth="1"/>
    <col min="7949" max="7949" width="11.25" style="413" customWidth="1"/>
    <col min="7950" max="7950" width="10.625" style="413" bestFit="1" customWidth="1"/>
    <col min="7951" max="7951" width="9.75" style="413" bestFit="1" customWidth="1"/>
    <col min="7952" max="7952" width="11.125" style="413" bestFit="1" customWidth="1"/>
    <col min="7953" max="7953" width="10.125" style="413" bestFit="1" customWidth="1"/>
    <col min="7954" max="7954" width="12.75" style="413" bestFit="1" customWidth="1"/>
    <col min="7955" max="7955" width="10.875" style="413" bestFit="1" customWidth="1"/>
    <col min="7956" max="7956" width="11.125" style="413" bestFit="1" customWidth="1"/>
    <col min="7957" max="7957" width="12.75" style="413" bestFit="1" customWidth="1"/>
    <col min="7958" max="7958" width="10.75" style="413" customWidth="1"/>
    <col min="7959" max="7959" width="8.375" style="413" customWidth="1"/>
    <col min="7960" max="7960" width="9.25" style="413" customWidth="1"/>
    <col min="7961" max="7961" width="10.375" style="413" customWidth="1"/>
    <col min="7962" max="7962" width="11.125" style="413" bestFit="1" customWidth="1"/>
    <col min="7963" max="7963" width="10.125" style="413" bestFit="1" customWidth="1"/>
    <col min="7964" max="7967" width="13.25" style="413" customWidth="1"/>
    <col min="7968" max="8192" width="9" style="413"/>
    <col min="8193" max="8193" width="16.25" style="413" customWidth="1"/>
    <col min="8194" max="8194" width="11.75" style="413" customWidth="1"/>
    <col min="8195" max="8195" width="11.125" style="413" customWidth="1"/>
    <col min="8196" max="8196" width="10.625" style="413" bestFit="1" customWidth="1"/>
    <col min="8197" max="8197" width="9.375" style="413" bestFit="1" customWidth="1"/>
    <col min="8198" max="8198" width="10.625" style="413" bestFit="1" customWidth="1"/>
    <col min="8199" max="8199" width="9.375" style="413" bestFit="1" customWidth="1"/>
    <col min="8200" max="8200" width="9.75" style="413" bestFit="1" customWidth="1"/>
    <col min="8201" max="8201" width="9" style="413" bestFit="1" customWidth="1"/>
    <col min="8202" max="8202" width="9.875" style="413" customWidth="1"/>
    <col min="8203" max="8203" width="11.125" style="413" customWidth="1"/>
    <col min="8204" max="8204" width="10.125" style="413" bestFit="1" customWidth="1"/>
    <col min="8205" max="8205" width="11.25" style="413" customWidth="1"/>
    <col min="8206" max="8206" width="10.625" style="413" bestFit="1" customWidth="1"/>
    <col min="8207" max="8207" width="9.75" style="413" bestFit="1" customWidth="1"/>
    <col min="8208" max="8208" width="11.125" style="413" bestFit="1" customWidth="1"/>
    <col min="8209" max="8209" width="10.125" style="413" bestFit="1" customWidth="1"/>
    <col min="8210" max="8210" width="12.75" style="413" bestFit="1" customWidth="1"/>
    <col min="8211" max="8211" width="10.875" style="413" bestFit="1" customWidth="1"/>
    <col min="8212" max="8212" width="11.125" style="413" bestFit="1" customWidth="1"/>
    <col min="8213" max="8213" width="12.75" style="413" bestFit="1" customWidth="1"/>
    <col min="8214" max="8214" width="10.75" style="413" customWidth="1"/>
    <col min="8215" max="8215" width="8.375" style="413" customWidth="1"/>
    <col min="8216" max="8216" width="9.25" style="413" customWidth="1"/>
    <col min="8217" max="8217" width="10.375" style="413" customWidth="1"/>
    <col min="8218" max="8218" width="11.125" style="413" bestFit="1" customWidth="1"/>
    <col min="8219" max="8219" width="10.125" style="413" bestFit="1" customWidth="1"/>
    <col min="8220" max="8223" width="13.25" style="413" customWidth="1"/>
    <col min="8224" max="8448" width="9" style="413"/>
    <col min="8449" max="8449" width="16.25" style="413" customWidth="1"/>
    <col min="8450" max="8450" width="11.75" style="413" customWidth="1"/>
    <col min="8451" max="8451" width="11.125" style="413" customWidth="1"/>
    <col min="8452" max="8452" width="10.625" style="413" bestFit="1" customWidth="1"/>
    <col min="8453" max="8453" width="9.375" style="413" bestFit="1" customWidth="1"/>
    <col min="8454" max="8454" width="10.625" style="413" bestFit="1" customWidth="1"/>
    <col min="8455" max="8455" width="9.375" style="413" bestFit="1" customWidth="1"/>
    <col min="8456" max="8456" width="9.75" style="413" bestFit="1" customWidth="1"/>
    <col min="8457" max="8457" width="9" style="413" bestFit="1" customWidth="1"/>
    <col min="8458" max="8458" width="9.875" style="413" customWidth="1"/>
    <col min="8459" max="8459" width="11.125" style="413" customWidth="1"/>
    <col min="8460" max="8460" width="10.125" style="413" bestFit="1" customWidth="1"/>
    <col min="8461" max="8461" width="11.25" style="413" customWidth="1"/>
    <col min="8462" max="8462" width="10.625" style="413" bestFit="1" customWidth="1"/>
    <col min="8463" max="8463" width="9.75" style="413" bestFit="1" customWidth="1"/>
    <col min="8464" max="8464" width="11.125" style="413" bestFit="1" customWidth="1"/>
    <col min="8465" max="8465" width="10.125" style="413" bestFit="1" customWidth="1"/>
    <col min="8466" max="8466" width="12.75" style="413" bestFit="1" customWidth="1"/>
    <col min="8467" max="8467" width="10.875" style="413" bestFit="1" customWidth="1"/>
    <col min="8468" max="8468" width="11.125" style="413" bestFit="1" customWidth="1"/>
    <col min="8469" max="8469" width="12.75" style="413" bestFit="1" customWidth="1"/>
    <col min="8470" max="8470" width="10.75" style="413" customWidth="1"/>
    <col min="8471" max="8471" width="8.375" style="413" customWidth="1"/>
    <col min="8472" max="8472" width="9.25" style="413" customWidth="1"/>
    <col min="8473" max="8473" width="10.375" style="413" customWidth="1"/>
    <col min="8474" max="8474" width="11.125" style="413" bestFit="1" customWidth="1"/>
    <col min="8475" max="8475" width="10.125" style="413" bestFit="1" customWidth="1"/>
    <col min="8476" max="8479" width="13.25" style="413" customWidth="1"/>
    <col min="8480" max="8704" width="9" style="413"/>
    <col min="8705" max="8705" width="16.25" style="413" customWidth="1"/>
    <col min="8706" max="8706" width="11.75" style="413" customWidth="1"/>
    <col min="8707" max="8707" width="11.125" style="413" customWidth="1"/>
    <col min="8708" max="8708" width="10.625" style="413" bestFit="1" customWidth="1"/>
    <col min="8709" max="8709" width="9.375" style="413" bestFit="1" customWidth="1"/>
    <col min="8710" max="8710" width="10.625" style="413" bestFit="1" customWidth="1"/>
    <col min="8711" max="8711" width="9.375" style="413" bestFit="1" customWidth="1"/>
    <col min="8712" max="8712" width="9.75" style="413" bestFit="1" customWidth="1"/>
    <col min="8713" max="8713" width="9" style="413" bestFit="1" customWidth="1"/>
    <col min="8714" max="8714" width="9.875" style="413" customWidth="1"/>
    <col min="8715" max="8715" width="11.125" style="413" customWidth="1"/>
    <col min="8716" max="8716" width="10.125" style="413" bestFit="1" customWidth="1"/>
    <col min="8717" max="8717" width="11.25" style="413" customWidth="1"/>
    <col min="8718" max="8718" width="10.625" style="413" bestFit="1" customWidth="1"/>
    <col min="8719" max="8719" width="9.75" style="413" bestFit="1" customWidth="1"/>
    <col min="8720" max="8720" width="11.125" style="413" bestFit="1" customWidth="1"/>
    <col min="8721" max="8721" width="10.125" style="413" bestFit="1" customWidth="1"/>
    <col min="8722" max="8722" width="12.75" style="413" bestFit="1" customWidth="1"/>
    <col min="8723" max="8723" width="10.875" style="413" bestFit="1" customWidth="1"/>
    <col min="8724" max="8724" width="11.125" style="413" bestFit="1" customWidth="1"/>
    <col min="8725" max="8725" width="12.75" style="413" bestFit="1" customWidth="1"/>
    <col min="8726" max="8726" width="10.75" style="413" customWidth="1"/>
    <col min="8727" max="8727" width="8.375" style="413" customWidth="1"/>
    <col min="8728" max="8728" width="9.25" style="413" customWidth="1"/>
    <col min="8729" max="8729" width="10.375" style="413" customWidth="1"/>
    <col min="8730" max="8730" width="11.125" style="413" bestFit="1" customWidth="1"/>
    <col min="8731" max="8731" width="10.125" style="413" bestFit="1" customWidth="1"/>
    <col min="8732" max="8735" width="13.25" style="413" customWidth="1"/>
    <col min="8736" max="8960" width="9" style="413"/>
    <col min="8961" max="8961" width="16.25" style="413" customWidth="1"/>
    <col min="8962" max="8962" width="11.75" style="413" customWidth="1"/>
    <col min="8963" max="8963" width="11.125" style="413" customWidth="1"/>
    <col min="8964" max="8964" width="10.625" style="413" bestFit="1" customWidth="1"/>
    <col min="8965" max="8965" width="9.375" style="413" bestFit="1" customWidth="1"/>
    <col min="8966" max="8966" width="10.625" style="413" bestFit="1" customWidth="1"/>
    <col min="8967" max="8967" width="9.375" style="413" bestFit="1" customWidth="1"/>
    <col min="8968" max="8968" width="9.75" style="413" bestFit="1" customWidth="1"/>
    <col min="8969" max="8969" width="9" style="413" bestFit="1" customWidth="1"/>
    <col min="8970" max="8970" width="9.875" style="413" customWidth="1"/>
    <col min="8971" max="8971" width="11.125" style="413" customWidth="1"/>
    <col min="8972" max="8972" width="10.125" style="413" bestFit="1" customWidth="1"/>
    <col min="8973" max="8973" width="11.25" style="413" customWidth="1"/>
    <col min="8974" max="8974" width="10.625" style="413" bestFit="1" customWidth="1"/>
    <col min="8975" max="8975" width="9.75" style="413" bestFit="1" customWidth="1"/>
    <col min="8976" max="8976" width="11.125" style="413" bestFit="1" customWidth="1"/>
    <col min="8977" max="8977" width="10.125" style="413" bestFit="1" customWidth="1"/>
    <col min="8978" max="8978" width="12.75" style="413" bestFit="1" customWidth="1"/>
    <col min="8979" max="8979" width="10.875" style="413" bestFit="1" customWidth="1"/>
    <col min="8980" max="8980" width="11.125" style="413" bestFit="1" customWidth="1"/>
    <col min="8981" max="8981" width="12.75" style="413" bestFit="1" customWidth="1"/>
    <col min="8982" max="8982" width="10.75" style="413" customWidth="1"/>
    <col min="8983" max="8983" width="8.375" style="413" customWidth="1"/>
    <col min="8984" max="8984" width="9.25" style="413" customWidth="1"/>
    <col min="8985" max="8985" width="10.375" style="413" customWidth="1"/>
    <col min="8986" max="8986" width="11.125" style="413" bestFit="1" customWidth="1"/>
    <col min="8987" max="8987" width="10.125" style="413" bestFit="1" customWidth="1"/>
    <col min="8988" max="8991" width="13.25" style="413" customWidth="1"/>
    <col min="8992" max="9216" width="9" style="413"/>
    <col min="9217" max="9217" width="16.25" style="413" customWidth="1"/>
    <col min="9218" max="9218" width="11.75" style="413" customWidth="1"/>
    <col min="9219" max="9219" width="11.125" style="413" customWidth="1"/>
    <col min="9220" max="9220" width="10.625" style="413" bestFit="1" customWidth="1"/>
    <col min="9221" max="9221" width="9.375" style="413" bestFit="1" customWidth="1"/>
    <col min="9222" max="9222" width="10.625" style="413" bestFit="1" customWidth="1"/>
    <col min="9223" max="9223" width="9.375" style="413" bestFit="1" customWidth="1"/>
    <col min="9224" max="9224" width="9.75" style="413" bestFit="1" customWidth="1"/>
    <col min="9225" max="9225" width="9" style="413" bestFit="1" customWidth="1"/>
    <col min="9226" max="9226" width="9.875" style="413" customWidth="1"/>
    <col min="9227" max="9227" width="11.125" style="413" customWidth="1"/>
    <col min="9228" max="9228" width="10.125" style="413" bestFit="1" customWidth="1"/>
    <col min="9229" max="9229" width="11.25" style="413" customWidth="1"/>
    <col min="9230" max="9230" width="10.625" style="413" bestFit="1" customWidth="1"/>
    <col min="9231" max="9231" width="9.75" style="413" bestFit="1" customWidth="1"/>
    <col min="9232" max="9232" width="11.125" style="413" bestFit="1" customWidth="1"/>
    <col min="9233" max="9233" width="10.125" style="413" bestFit="1" customWidth="1"/>
    <col min="9234" max="9234" width="12.75" style="413" bestFit="1" customWidth="1"/>
    <col min="9235" max="9235" width="10.875" style="413" bestFit="1" customWidth="1"/>
    <col min="9236" max="9236" width="11.125" style="413" bestFit="1" customWidth="1"/>
    <col min="9237" max="9237" width="12.75" style="413" bestFit="1" customWidth="1"/>
    <col min="9238" max="9238" width="10.75" style="413" customWidth="1"/>
    <col min="9239" max="9239" width="8.375" style="413" customWidth="1"/>
    <col min="9240" max="9240" width="9.25" style="413" customWidth="1"/>
    <col min="9241" max="9241" width="10.375" style="413" customWidth="1"/>
    <col min="9242" max="9242" width="11.125" style="413" bestFit="1" customWidth="1"/>
    <col min="9243" max="9243" width="10.125" style="413" bestFit="1" customWidth="1"/>
    <col min="9244" max="9247" width="13.25" style="413" customWidth="1"/>
    <col min="9248" max="9472" width="9" style="413"/>
    <col min="9473" max="9473" width="16.25" style="413" customWidth="1"/>
    <col min="9474" max="9474" width="11.75" style="413" customWidth="1"/>
    <col min="9475" max="9475" width="11.125" style="413" customWidth="1"/>
    <col min="9476" max="9476" width="10.625" style="413" bestFit="1" customWidth="1"/>
    <col min="9477" max="9477" width="9.375" style="413" bestFit="1" customWidth="1"/>
    <col min="9478" max="9478" width="10.625" style="413" bestFit="1" customWidth="1"/>
    <col min="9479" max="9479" width="9.375" style="413" bestFit="1" customWidth="1"/>
    <col min="9480" max="9480" width="9.75" style="413" bestFit="1" customWidth="1"/>
    <col min="9481" max="9481" width="9" style="413" bestFit="1" customWidth="1"/>
    <col min="9482" max="9482" width="9.875" style="413" customWidth="1"/>
    <col min="9483" max="9483" width="11.125" style="413" customWidth="1"/>
    <col min="9484" max="9484" width="10.125" style="413" bestFit="1" customWidth="1"/>
    <col min="9485" max="9485" width="11.25" style="413" customWidth="1"/>
    <col min="9486" max="9486" width="10.625" style="413" bestFit="1" customWidth="1"/>
    <col min="9487" max="9487" width="9.75" style="413" bestFit="1" customWidth="1"/>
    <col min="9488" max="9488" width="11.125" style="413" bestFit="1" customWidth="1"/>
    <col min="9489" max="9489" width="10.125" style="413" bestFit="1" customWidth="1"/>
    <col min="9490" max="9490" width="12.75" style="413" bestFit="1" customWidth="1"/>
    <col min="9491" max="9491" width="10.875" style="413" bestFit="1" customWidth="1"/>
    <col min="9492" max="9492" width="11.125" style="413" bestFit="1" customWidth="1"/>
    <col min="9493" max="9493" width="12.75" style="413" bestFit="1" customWidth="1"/>
    <col min="9494" max="9494" width="10.75" style="413" customWidth="1"/>
    <col min="9495" max="9495" width="8.375" style="413" customWidth="1"/>
    <col min="9496" max="9496" width="9.25" style="413" customWidth="1"/>
    <col min="9497" max="9497" width="10.375" style="413" customWidth="1"/>
    <col min="9498" max="9498" width="11.125" style="413" bestFit="1" customWidth="1"/>
    <col min="9499" max="9499" width="10.125" style="413" bestFit="1" customWidth="1"/>
    <col min="9500" max="9503" width="13.25" style="413" customWidth="1"/>
    <col min="9504" max="9728" width="9" style="413"/>
    <col min="9729" max="9729" width="16.25" style="413" customWidth="1"/>
    <col min="9730" max="9730" width="11.75" style="413" customWidth="1"/>
    <col min="9731" max="9731" width="11.125" style="413" customWidth="1"/>
    <col min="9732" max="9732" width="10.625" style="413" bestFit="1" customWidth="1"/>
    <col min="9733" max="9733" width="9.375" style="413" bestFit="1" customWidth="1"/>
    <col min="9734" max="9734" width="10.625" style="413" bestFit="1" customWidth="1"/>
    <col min="9735" max="9735" width="9.375" style="413" bestFit="1" customWidth="1"/>
    <col min="9736" max="9736" width="9.75" style="413" bestFit="1" customWidth="1"/>
    <col min="9737" max="9737" width="9" style="413" bestFit="1" customWidth="1"/>
    <col min="9738" max="9738" width="9.875" style="413" customWidth="1"/>
    <col min="9739" max="9739" width="11.125" style="413" customWidth="1"/>
    <col min="9740" max="9740" width="10.125" style="413" bestFit="1" customWidth="1"/>
    <col min="9741" max="9741" width="11.25" style="413" customWidth="1"/>
    <col min="9742" max="9742" width="10.625" style="413" bestFit="1" customWidth="1"/>
    <col min="9743" max="9743" width="9.75" style="413" bestFit="1" customWidth="1"/>
    <col min="9744" max="9744" width="11.125" style="413" bestFit="1" customWidth="1"/>
    <col min="9745" max="9745" width="10.125" style="413" bestFit="1" customWidth="1"/>
    <col min="9746" max="9746" width="12.75" style="413" bestFit="1" customWidth="1"/>
    <col min="9747" max="9747" width="10.875" style="413" bestFit="1" customWidth="1"/>
    <col min="9748" max="9748" width="11.125" style="413" bestFit="1" customWidth="1"/>
    <col min="9749" max="9749" width="12.75" style="413" bestFit="1" customWidth="1"/>
    <col min="9750" max="9750" width="10.75" style="413" customWidth="1"/>
    <col min="9751" max="9751" width="8.375" style="413" customWidth="1"/>
    <col min="9752" max="9752" width="9.25" style="413" customWidth="1"/>
    <col min="9753" max="9753" width="10.375" style="413" customWidth="1"/>
    <col min="9754" max="9754" width="11.125" style="413" bestFit="1" customWidth="1"/>
    <col min="9755" max="9755" width="10.125" style="413" bestFit="1" customWidth="1"/>
    <col min="9756" max="9759" width="13.25" style="413" customWidth="1"/>
    <col min="9760" max="9984" width="9" style="413"/>
    <col min="9985" max="9985" width="16.25" style="413" customWidth="1"/>
    <col min="9986" max="9986" width="11.75" style="413" customWidth="1"/>
    <col min="9987" max="9987" width="11.125" style="413" customWidth="1"/>
    <col min="9988" max="9988" width="10.625" style="413" bestFit="1" customWidth="1"/>
    <col min="9989" max="9989" width="9.375" style="413" bestFit="1" customWidth="1"/>
    <col min="9990" max="9990" width="10.625" style="413" bestFit="1" customWidth="1"/>
    <col min="9991" max="9991" width="9.375" style="413" bestFit="1" customWidth="1"/>
    <col min="9992" max="9992" width="9.75" style="413" bestFit="1" customWidth="1"/>
    <col min="9993" max="9993" width="9" style="413" bestFit="1" customWidth="1"/>
    <col min="9994" max="9994" width="9.875" style="413" customWidth="1"/>
    <col min="9995" max="9995" width="11.125" style="413" customWidth="1"/>
    <col min="9996" max="9996" width="10.125" style="413" bestFit="1" customWidth="1"/>
    <col min="9997" max="9997" width="11.25" style="413" customWidth="1"/>
    <col min="9998" max="9998" width="10.625" style="413" bestFit="1" customWidth="1"/>
    <col min="9999" max="9999" width="9.75" style="413" bestFit="1" customWidth="1"/>
    <col min="10000" max="10000" width="11.125" style="413" bestFit="1" customWidth="1"/>
    <col min="10001" max="10001" width="10.125" style="413" bestFit="1" customWidth="1"/>
    <col min="10002" max="10002" width="12.75" style="413" bestFit="1" customWidth="1"/>
    <col min="10003" max="10003" width="10.875" style="413" bestFit="1" customWidth="1"/>
    <col min="10004" max="10004" width="11.125" style="413" bestFit="1" customWidth="1"/>
    <col min="10005" max="10005" width="12.75" style="413" bestFit="1" customWidth="1"/>
    <col min="10006" max="10006" width="10.75" style="413" customWidth="1"/>
    <col min="10007" max="10007" width="8.375" style="413" customWidth="1"/>
    <col min="10008" max="10008" width="9.25" style="413" customWidth="1"/>
    <col min="10009" max="10009" width="10.375" style="413" customWidth="1"/>
    <col min="10010" max="10010" width="11.125" style="413" bestFit="1" customWidth="1"/>
    <col min="10011" max="10011" width="10.125" style="413" bestFit="1" customWidth="1"/>
    <col min="10012" max="10015" width="13.25" style="413" customWidth="1"/>
    <col min="10016" max="10240" width="9" style="413"/>
    <col min="10241" max="10241" width="16.25" style="413" customWidth="1"/>
    <col min="10242" max="10242" width="11.75" style="413" customWidth="1"/>
    <col min="10243" max="10243" width="11.125" style="413" customWidth="1"/>
    <col min="10244" max="10244" width="10.625" style="413" bestFit="1" customWidth="1"/>
    <col min="10245" max="10245" width="9.375" style="413" bestFit="1" customWidth="1"/>
    <col min="10246" max="10246" width="10.625" style="413" bestFit="1" customWidth="1"/>
    <col min="10247" max="10247" width="9.375" style="413" bestFit="1" customWidth="1"/>
    <col min="10248" max="10248" width="9.75" style="413" bestFit="1" customWidth="1"/>
    <col min="10249" max="10249" width="9" style="413" bestFit="1" customWidth="1"/>
    <col min="10250" max="10250" width="9.875" style="413" customWidth="1"/>
    <col min="10251" max="10251" width="11.125" style="413" customWidth="1"/>
    <col min="10252" max="10252" width="10.125" style="413" bestFit="1" customWidth="1"/>
    <col min="10253" max="10253" width="11.25" style="413" customWidth="1"/>
    <col min="10254" max="10254" width="10.625" style="413" bestFit="1" customWidth="1"/>
    <col min="10255" max="10255" width="9.75" style="413" bestFit="1" customWidth="1"/>
    <col min="10256" max="10256" width="11.125" style="413" bestFit="1" customWidth="1"/>
    <col min="10257" max="10257" width="10.125" style="413" bestFit="1" customWidth="1"/>
    <col min="10258" max="10258" width="12.75" style="413" bestFit="1" customWidth="1"/>
    <col min="10259" max="10259" width="10.875" style="413" bestFit="1" customWidth="1"/>
    <col min="10260" max="10260" width="11.125" style="413" bestFit="1" customWidth="1"/>
    <col min="10261" max="10261" width="12.75" style="413" bestFit="1" customWidth="1"/>
    <col min="10262" max="10262" width="10.75" style="413" customWidth="1"/>
    <col min="10263" max="10263" width="8.375" style="413" customWidth="1"/>
    <col min="10264" max="10264" width="9.25" style="413" customWidth="1"/>
    <col min="10265" max="10265" width="10.375" style="413" customWidth="1"/>
    <col min="10266" max="10266" width="11.125" style="413" bestFit="1" customWidth="1"/>
    <col min="10267" max="10267" width="10.125" style="413" bestFit="1" customWidth="1"/>
    <col min="10268" max="10271" width="13.25" style="413" customWidth="1"/>
    <col min="10272" max="10496" width="9" style="413"/>
    <col min="10497" max="10497" width="16.25" style="413" customWidth="1"/>
    <col min="10498" max="10498" width="11.75" style="413" customWidth="1"/>
    <col min="10499" max="10499" width="11.125" style="413" customWidth="1"/>
    <col min="10500" max="10500" width="10.625" style="413" bestFit="1" customWidth="1"/>
    <col min="10501" max="10501" width="9.375" style="413" bestFit="1" customWidth="1"/>
    <col min="10502" max="10502" width="10.625" style="413" bestFit="1" customWidth="1"/>
    <col min="10503" max="10503" width="9.375" style="413" bestFit="1" customWidth="1"/>
    <col min="10504" max="10504" width="9.75" style="413" bestFit="1" customWidth="1"/>
    <col min="10505" max="10505" width="9" style="413" bestFit="1" customWidth="1"/>
    <col min="10506" max="10506" width="9.875" style="413" customWidth="1"/>
    <col min="10507" max="10507" width="11.125" style="413" customWidth="1"/>
    <col min="10508" max="10508" width="10.125" style="413" bestFit="1" customWidth="1"/>
    <col min="10509" max="10509" width="11.25" style="413" customWidth="1"/>
    <col min="10510" max="10510" width="10.625" style="413" bestFit="1" customWidth="1"/>
    <col min="10511" max="10511" width="9.75" style="413" bestFit="1" customWidth="1"/>
    <col min="10512" max="10512" width="11.125" style="413" bestFit="1" customWidth="1"/>
    <col min="10513" max="10513" width="10.125" style="413" bestFit="1" customWidth="1"/>
    <col min="10514" max="10514" width="12.75" style="413" bestFit="1" customWidth="1"/>
    <col min="10515" max="10515" width="10.875" style="413" bestFit="1" customWidth="1"/>
    <col min="10516" max="10516" width="11.125" style="413" bestFit="1" customWidth="1"/>
    <col min="10517" max="10517" width="12.75" style="413" bestFit="1" customWidth="1"/>
    <col min="10518" max="10518" width="10.75" style="413" customWidth="1"/>
    <col min="10519" max="10519" width="8.375" style="413" customWidth="1"/>
    <col min="10520" max="10520" width="9.25" style="413" customWidth="1"/>
    <col min="10521" max="10521" width="10.375" style="413" customWidth="1"/>
    <col min="10522" max="10522" width="11.125" style="413" bestFit="1" customWidth="1"/>
    <col min="10523" max="10523" width="10.125" style="413" bestFit="1" customWidth="1"/>
    <col min="10524" max="10527" width="13.25" style="413" customWidth="1"/>
    <col min="10528" max="10752" width="9" style="413"/>
    <col min="10753" max="10753" width="16.25" style="413" customWidth="1"/>
    <col min="10754" max="10754" width="11.75" style="413" customWidth="1"/>
    <col min="10755" max="10755" width="11.125" style="413" customWidth="1"/>
    <col min="10756" max="10756" width="10.625" style="413" bestFit="1" customWidth="1"/>
    <col min="10757" max="10757" width="9.375" style="413" bestFit="1" customWidth="1"/>
    <col min="10758" max="10758" width="10.625" style="413" bestFit="1" customWidth="1"/>
    <col min="10759" max="10759" width="9.375" style="413" bestFit="1" customWidth="1"/>
    <col min="10760" max="10760" width="9.75" style="413" bestFit="1" customWidth="1"/>
    <col min="10761" max="10761" width="9" style="413" bestFit="1" customWidth="1"/>
    <col min="10762" max="10762" width="9.875" style="413" customWidth="1"/>
    <col min="10763" max="10763" width="11.125" style="413" customWidth="1"/>
    <col min="10764" max="10764" width="10.125" style="413" bestFit="1" customWidth="1"/>
    <col min="10765" max="10765" width="11.25" style="413" customWidth="1"/>
    <col min="10766" max="10766" width="10.625" style="413" bestFit="1" customWidth="1"/>
    <col min="10767" max="10767" width="9.75" style="413" bestFit="1" customWidth="1"/>
    <col min="10768" max="10768" width="11.125" style="413" bestFit="1" customWidth="1"/>
    <col min="10769" max="10769" width="10.125" style="413" bestFit="1" customWidth="1"/>
    <col min="10770" max="10770" width="12.75" style="413" bestFit="1" customWidth="1"/>
    <col min="10771" max="10771" width="10.875" style="413" bestFit="1" customWidth="1"/>
    <col min="10772" max="10772" width="11.125" style="413" bestFit="1" customWidth="1"/>
    <col min="10773" max="10773" width="12.75" style="413" bestFit="1" customWidth="1"/>
    <col min="10774" max="10774" width="10.75" style="413" customWidth="1"/>
    <col min="10775" max="10775" width="8.375" style="413" customWidth="1"/>
    <col min="10776" max="10776" width="9.25" style="413" customWidth="1"/>
    <col min="10777" max="10777" width="10.375" style="413" customWidth="1"/>
    <col min="10778" max="10778" width="11.125" style="413" bestFit="1" customWidth="1"/>
    <col min="10779" max="10779" width="10.125" style="413" bestFit="1" customWidth="1"/>
    <col min="10780" max="10783" width="13.25" style="413" customWidth="1"/>
    <col min="10784" max="11008" width="9" style="413"/>
    <col min="11009" max="11009" width="16.25" style="413" customWidth="1"/>
    <col min="11010" max="11010" width="11.75" style="413" customWidth="1"/>
    <col min="11011" max="11011" width="11.125" style="413" customWidth="1"/>
    <col min="11012" max="11012" width="10.625" style="413" bestFit="1" customWidth="1"/>
    <col min="11013" max="11013" width="9.375" style="413" bestFit="1" customWidth="1"/>
    <col min="11014" max="11014" width="10.625" style="413" bestFit="1" customWidth="1"/>
    <col min="11015" max="11015" width="9.375" style="413" bestFit="1" customWidth="1"/>
    <col min="11016" max="11016" width="9.75" style="413" bestFit="1" customWidth="1"/>
    <col min="11017" max="11017" width="9" style="413" bestFit="1" customWidth="1"/>
    <col min="11018" max="11018" width="9.875" style="413" customWidth="1"/>
    <col min="11019" max="11019" width="11.125" style="413" customWidth="1"/>
    <col min="11020" max="11020" width="10.125" style="413" bestFit="1" customWidth="1"/>
    <col min="11021" max="11021" width="11.25" style="413" customWidth="1"/>
    <col min="11022" max="11022" width="10.625" style="413" bestFit="1" customWidth="1"/>
    <col min="11023" max="11023" width="9.75" style="413" bestFit="1" customWidth="1"/>
    <col min="11024" max="11024" width="11.125" style="413" bestFit="1" customWidth="1"/>
    <col min="11025" max="11025" width="10.125" style="413" bestFit="1" customWidth="1"/>
    <col min="11026" max="11026" width="12.75" style="413" bestFit="1" customWidth="1"/>
    <col min="11027" max="11027" width="10.875" style="413" bestFit="1" customWidth="1"/>
    <col min="11028" max="11028" width="11.125" style="413" bestFit="1" customWidth="1"/>
    <col min="11029" max="11029" width="12.75" style="413" bestFit="1" customWidth="1"/>
    <col min="11030" max="11030" width="10.75" style="413" customWidth="1"/>
    <col min="11031" max="11031" width="8.375" style="413" customWidth="1"/>
    <col min="11032" max="11032" width="9.25" style="413" customWidth="1"/>
    <col min="11033" max="11033" width="10.375" style="413" customWidth="1"/>
    <col min="11034" max="11034" width="11.125" style="413" bestFit="1" customWidth="1"/>
    <col min="11035" max="11035" width="10.125" style="413" bestFit="1" customWidth="1"/>
    <col min="11036" max="11039" width="13.25" style="413" customWidth="1"/>
    <col min="11040" max="11264" width="9" style="413"/>
    <col min="11265" max="11265" width="16.25" style="413" customWidth="1"/>
    <col min="11266" max="11266" width="11.75" style="413" customWidth="1"/>
    <col min="11267" max="11267" width="11.125" style="413" customWidth="1"/>
    <col min="11268" max="11268" width="10.625" style="413" bestFit="1" customWidth="1"/>
    <col min="11269" max="11269" width="9.375" style="413" bestFit="1" customWidth="1"/>
    <col min="11270" max="11270" width="10.625" style="413" bestFit="1" customWidth="1"/>
    <col min="11271" max="11271" width="9.375" style="413" bestFit="1" customWidth="1"/>
    <col min="11272" max="11272" width="9.75" style="413" bestFit="1" customWidth="1"/>
    <col min="11273" max="11273" width="9" style="413" bestFit="1" customWidth="1"/>
    <col min="11274" max="11274" width="9.875" style="413" customWidth="1"/>
    <col min="11275" max="11275" width="11.125" style="413" customWidth="1"/>
    <col min="11276" max="11276" width="10.125" style="413" bestFit="1" customWidth="1"/>
    <col min="11277" max="11277" width="11.25" style="413" customWidth="1"/>
    <col min="11278" max="11278" width="10.625" style="413" bestFit="1" customWidth="1"/>
    <col min="11279" max="11279" width="9.75" style="413" bestFit="1" customWidth="1"/>
    <col min="11280" max="11280" width="11.125" style="413" bestFit="1" customWidth="1"/>
    <col min="11281" max="11281" width="10.125" style="413" bestFit="1" customWidth="1"/>
    <col min="11282" max="11282" width="12.75" style="413" bestFit="1" customWidth="1"/>
    <col min="11283" max="11283" width="10.875" style="413" bestFit="1" customWidth="1"/>
    <col min="11284" max="11284" width="11.125" style="413" bestFit="1" customWidth="1"/>
    <col min="11285" max="11285" width="12.75" style="413" bestFit="1" customWidth="1"/>
    <col min="11286" max="11286" width="10.75" style="413" customWidth="1"/>
    <col min="11287" max="11287" width="8.375" style="413" customWidth="1"/>
    <col min="11288" max="11288" width="9.25" style="413" customWidth="1"/>
    <col min="11289" max="11289" width="10.375" style="413" customWidth="1"/>
    <col min="11290" max="11290" width="11.125" style="413" bestFit="1" customWidth="1"/>
    <col min="11291" max="11291" width="10.125" style="413" bestFit="1" customWidth="1"/>
    <col min="11292" max="11295" width="13.25" style="413" customWidth="1"/>
    <col min="11296" max="11520" width="9" style="413"/>
    <col min="11521" max="11521" width="16.25" style="413" customWidth="1"/>
    <col min="11522" max="11522" width="11.75" style="413" customWidth="1"/>
    <col min="11523" max="11523" width="11.125" style="413" customWidth="1"/>
    <col min="11524" max="11524" width="10.625" style="413" bestFit="1" customWidth="1"/>
    <col min="11525" max="11525" width="9.375" style="413" bestFit="1" customWidth="1"/>
    <col min="11526" max="11526" width="10.625" style="413" bestFit="1" customWidth="1"/>
    <col min="11527" max="11527" width="9.375" style="413" bestFit="1" customWidth="1"/>
    <col min="11528" max="11528" width="9.75" style="413" bestFit="1" customWidth="1"/>
    <col min="11529" max="11529" width="9" style="413" bestFit="1" customWidth="1"/>
    <col min="11530" max="11530" width="9.875" style="413" customWidth="1"/>
    <col min="11531" max="11531" width="11.125" style="413" customWidth="1"/>
    <col min="11532" max="11532" width="10.125" style="413" bestFit="1" customWidth="1"/>
    <col min="11533" max="11533" width="11.25" style="413" customWidth="1"/>
    <col min="11534" max="11534" width="10.625" style="413" bestFit="1" customWidth="1"/>
    <col min="11535" max="11535" width="9.75" style="413" bestFit="1" customWidth="1"/>
    <col min="11536" max="11536" width="11.125" style="413" bestFit="1" customWidth="1"/>
    <col min="11537" max="11537" width="10.125" style="413" bestFit="1" customWidth="1"/>
    <col min="11538" max="11538" width="12.75" style="413" bestFit="1" customWidth="1"/>
    <col min="11539" max="11539" width="10.875" style="413" bestFit="1" customWidth="1"/>
    <col min="11540" max="11540" width="11.125" style="413" bestFit="1" customWidth="1"/>
    <col min="11541" max="11541" width="12.75" style="413" bestFit="1" customWidth="1"/>
    <col min="11542" max="11542" width="10.75" style="413" customWidth="1"/>
    <col min="11543" max="11543" width="8.375" style="413" customWidth="1"/>
    <col min="11544" max="11544" width="9.25" style="413" customWidth="1"/>
    <col min="11545" max="11545" width="10.375" style="413" customWidth="1"/>
    <col min="11546" max="11546" width="11.125" style="413" bestFit="1" customWidth="1"/>
    <col min="11547" max="11547" width="10.125" style="413" bestFit="1" customWidth="1"/>
    <col min="11548" max="11551" width="13.25" style="413" customWidth="1"/>
    <col min="11552" max="11776" width="9" style="413"/>
    <col min="11777" max="11777" width="16.25" style="413" customWidth="1"/>
    <col min="11778" max="11778" width="11.75" style="413" customWidth="1"/>
    <col min="11779" max="11779" width="11.125" style="413" customWidth="1"/>
    <col min="11780" max="11780" width="10.625" style="413" bestFit="1" customWidth="1"/>
    <col min="11781" max="11781" width="9.375" style="413" bestFit="1" customWidth="1"/>
    <col min="11782" max="11782" width="10.625" style="413" bestFit="1" customWidth="1"/>
    <col min="11783" max="11783" width="9.375" style="413" bestFit="1" customWidth="1"/>
    <col min="11784" max="11784" width="9.75" style="413" bestFit="1" customWidth="1"/>
    <col min="11785" max="11785" width="9" style="413" bestFit="1" customWidth="1"/>
    <col min="11786" max="11786" width="9.875" style="413" customWidth="1"/>
    <col min="11787" max="11787" width="11.125" style="413" customWidth="1"/>
    <col min="11788" max="11788" width="10.125" style="413" bestFit="1" customWidth="1"/>
    <col min="11789" max="11789" width="11.25" style="413" customWidth="1"/>
    <col min="11790" max="11790" width="10.625" style="413" bestFit="1" customWidth="1"/>
    <col min="11791" max="11791" width="9.75" style="413" bestFit="1" customWidth="1"/>
    <col min="11792" max="11792" width="11.125" style="413" bestFit="1" customWidth="1"/>
    <col min="11793" max="11793" width="10.125" style="413" bestFit="1" customWidth="1"/>
    <col min="11794" max="11794" width="12.75" style="413" bestFit="1" customWidth="1"/>
    <col min="11795" max="11795" width="10.875" style="413" bestFit="1" customWidth="1"/>
    <col min="11796" max="11796" width="11.125" style="413" bestFit="1" customWidth="1"/>
    <col min="11797" max="11797" width="12.75" style="413" bestFit="1" customWidth="1"/>
    <col min="11798" max="11798" width="10.75" style="413" customWidth="1"/>
    <col min="11799" max="11799" width="8.375" style="413" customWidth="1"/>
    <col min="11800" max="11800" width="9.25" style="413" customWidth="1"/>
    <col min="11801" max="11801" width="10.375" style="413" customWidth="1"/>
    <col min="11802" max="11802" width="11.125" style="413" bestFit="1" customWidth="1"/>
    <col min="11803" max="11803" width="10.125" style="413" bestFit="1" customWidth="1"/>
    <col min="11804" max="11807" width="13.25" style="413" customWidth="1"/>
    <col min="11808" max="12032" width="9" style="413"/>
    <col min="12033" max="12033" width="16.25" style="413" customWidth="1"/>
    <col min="12034" max="12034" width="11.75" style="413" customWidth="1"/>
    <col min="12035" max="12035" width="11.125" style="413" customWidth="1"/>
    <col min="12036" max="12036" width="10.625" style="413" bestFit="1" customWidth="1"/>
    <col min="12037" max="12037" width="9.375" style="413" bestFit="1" customWidth="1"/>
    <col min="12038" max="12038" width="10.625" style="413" bestFit="1" customWidth="1"/>
    <col min="12039" max="12039" width="9.375" style="413" bestFit="1" customWidth="1"/>
    <col min="12040" max="12040" width="9.75" style="413" bestFit="1" customWidth="1"/>
    <col min="12041" max="12041" width="9" style="413" bestFit="1" customWidth="1"/>
    <col min="12042" max="12042" width="9.875" style="413" customWidth="1"/>
    <col min="12043" max="12043" width="11.125" style="413" customWidth="1"/>
    <col min="12044" max="12044" width="10.125" style="413" bestFit="1" customWidth="1"/>
    <col min="12045" max="12045" width="11.25" style="413" customWidth="1"/>
    <col min="12046" max="12046" width="10.625" style="413" bestFit="1" customWidth="1"/>
    <col min="12047" max="12047" width="9.75" style="413" bestFit="1" customWidth="1"/>
    <col min="12048" max="12048" width="11.125" style="413" bestFit="1" customWidth="1"/>
    <col min="12049" max="12049" width="10.125" style="413" bestFit="1" customWidth="1"/>
    <col min="12050" max="12050" width="12.75" style="413" bestFit="1" customWidth="1"/>
    <col min="12051" max="12051" width="10.875" style="413" bestFit="1" customWidth="1"/>
    <col min="12052" max="12052" width="11.125" style="413" bestFit="1" customWidth="1"/>
    <col min="12053" max="12053" width="12.75" style="413" bestFit="1" customWidth="1"/>
    <col min="12054" max="12054" width="10.75" style="413" customWidth="1"/>
    <col min="12055" max="12055" width="8.375" style="413" customWidth="1"/>
    <col min="12056" max="12056" width="9.25" style="413" customWidth="1"/>
    <col min="12057" max="12057" width="10.375" style="413" customWidth="1"/>
    <col min="12058" max="12058" width="11.125" style="413" bestFit="1" customWidth="1"/>
    <col min="12059" max="12059" width="10.125" style="413" bestFit="1" customWidth="1"/>
    <col min="12060" max="12063" width="13.25" style="413" customWidth="1"/>
    <col min="12064" max="12288" width="9" style="413"/>
    <col min="12289" max="12289" width="16.25" style="413" customWidth="1"/>
    <col min="12290" max="12290" width="11.75" style="413" customWidth="1"/>
    <col min="12291" max="12291" width="11.125" style="413" customWidth="1"/>
    <col min="12292" max="12292" width="10.625" style="413" bestFit="1" customWidth="1"/>
    <col min="12293" max="12293" width="9.375" style="413" bestFit="1" customWidth="1"/>
    <col min="12294" max="12294" width="10.625" style="413" bestFit="1" customWidth="1"/>
    <col min="12295" max="12295" width="9.375" style="413" bestFit="1" customWidth="1"/>
    <col min="12296" max="12296" width="9.75" style="413" bestFit="1" customWidth="1"/>
    <col min="12297" max="12297" width="9" style="413" bestFit="1" customWidth="1"/>
    <col min="12298" max="12298" width="9.875" style="413" customWidth="1"/>
    <col min="12299" max="12299" width="11.125" style="413" customWidth="1"/>
    <col min="12300" max="12300" width="10.125" style="413" bestFit="1" customWidth="1"/>
    <col min="12301" max="12301" width="11.25" style="413" customWidth="1"/>
    <col min="12302" max="12302" width="10.625" style="413" bestFit="1" customWidth="1"/>
    <col min="12303" max="12303" width="9.75" style="413" bestFit="1" customWidth="1"/>
    <col min="12304" max="12304" width="11.125" style="413" bestFit="1" customWidth="1"/>
    <col min="12305" max="12305" width="10.125" style="413" bestFit="1" customWidth="1"/>
    <col min="12306" max="12306" width="12.75" style="413" bestFit="1" customWidth="1"/>
    <col min="12307" max="12307" width="10.875" style="413" bestFit="1" customWidth="1"/>
    <col min="12308" max="12308" width="11.125" style="413" bestFit="1" customWidth="1"/>
    <col min="12309" max="12309" width="12.75" style="413" bestFit="1" customWidth="1"/>
    <col min="12310" max="12310" width="10.75" style="413" customWidth="1"/>
    <col min="12311" max="12311" width="8.375" style="413" customWidth="1"/>
    <col min="12312" max="12312" width="9.25" style="413" customWidth="1"/>
    <col min="12313" max="12313" width="10.375" style="413" customWidth="1"/>
    <col min="12314" max="12314" width="11.125" style="413" bestFit="1" customWidth="1"/>
    <col min="12315" max="12315" width="10.125" style="413" bestFit="1" customWidth="1"/>
    <col min="12316" max="12319" width="13.25" style="413" customWidth="1"/>
    <col min="12320" max="12544" width="9" style="413"/>
    <col min="12545" max="12545" width="16.25" style="413" customWidth="1"/>
    <col min="12546" max="12546" width="11.75" style="413" customWidth="1"/>
    <col min="12547" max="12547" width="11.125" style="413" customWidth="1"/>
    <col min="12548" max="12548" width="10.625" style="413" bestFit="1" customWidth="1"/>
    <col min="12549" max="12549" width="9.375" style="413" bestFit="1" customWidth="1"/>
    <col min="12550" max="12550" width="10.625" style="413" bestFit="1" customWidth="1"/>
    <col min="12551" max="12551" width="9.375" style="413" bestFit="1" customWidth="1"/>
    <col min="12552" max="12552" width="9.75" style="413" bestFit="1" customWidth="1"/>
    <col min="12553" max="12553" width="9" style="413" bestFit="1" customWidth="1"/>
    <col min="12554" max="12554" width="9.875" style="413" customWidth="1"/>
    <col min="12555" max="12555" width="11.125" style="413" customWidth="1"/>
    <col min="12556" max="12556" width="10.125" style="413" bestFit="1" customWidth="1"/>
    <col min="12557" max="12557" width="11.25" style="413" customWidth="1"/>
    <col min="12558" max="12558" width="10.625" style="413" bestFit="1" customWidth="1"/>
    <col min="12559" max="12559" width="9.75" style="413" bestFit="1" customWidth="1"/>
    <col min="12560" max="12560" width="11.125" style="413" bestFit="1" customWidth="1"/>
    <col min="12561" max="12561" width="10.125" style="413" bestFit="1" customWidth="1"/>
    <col min="12562" max="12562" width="12.75" style="413" bestFit="1" customWidth="1"/>
    <col min="12563" max="12563" width="10.875" style="413" bestFit="1" customWidth="1"/>
    <col min="12564" max="12564" width="11.125" style="413" bestFit="1" customWidth="1"/>
    <col min="12565" max="12565" width="12.75" style="413" bestFit="1" customWidth="1"/>
    <col min="12566" max="12566" width="10.75" style="413" customWidth="1"/>
    <col min="12567" max="12567" width="8.375" style="413" customWidth="1"/>
    <col min="12568" max="12568" width="9.25" style="413" customWidth="1"/>
    <col min="12569" max="12569" width="10.375" style="413" customWidth="1"/>
    <col min="12570" max="12570" width="11.125" style="413" bestFit="1" customWidth="1"/>
    <col min="12571" max="12571" width="10.125" style="413" bestFit="1" customWidth="1"/>
    <col min="12572" max="12575" width="13.25" style="413" customWidth="1"/>
    <col min="12576" max="12800" width="9" style="413"/>
    <col min="12801" max="12801" width="16.25" style="413" customWidth="1"/>
    <col min="12802" max="12802" width="11.75" style="413" customWidth="1"/>
    <col min="12803" max="12803" width="11.125" style="413" customWidth="1"/>
    <col min="12804" max="12804" width="10.625" style="413" bestFit="1" customWidth="1"/>
    <col min="12805" max="12805" width="9.375" style="413" bestFit="1" customWidth="1"/>
    <col min="12806" max="12806" width="10.625" style="413" bestFit="1" customWidth="1"/>
    <col min="12807" max="12807" width="9.375" style="413" bestFit="1" customWidth="1"/>
    <col min="12808" max="12808" width="9.75" style="413" bestFit="1" customWidth="1"/>
    <col min="12809" max="12809" width="9" style="413" bestFit="1" customWidth="1"/>
    <col min="12810" max="12810" width="9.875" style="413" customWidth="1"/>
    <col min="12811" max="12811" width="11.125" style="413" customWidth="1"/>
    <col min="12812" max="12812" width="10.125" style="413" bestFit="1" customWidth="1"/>
    <col min="12813" max="12813" width="11.25" style="413" customWidth="1"/>
    <col min="12814" max="12814" width="10.625" style="413" bestFit="1" customWidth="1"/>
    <col min="12815" max="12815" width="9.75" style="413" bestFit="1" customWidth="1"/>
    <col min="12816" max="12816" width="11.125" style="413" bestFit="1" customWidth="1"/>
    <col min="12817" max="12817" width="10.125" style="413" bestFit="1" customWidth="1"/>
    <col min="12818" max="12818" width="12.75" style="413" bestFit="1" customWidth="1"/>
    <col min="12819" max="12819" width="10.875" style="413" bestFit="1" customWidth="1"/>
    <col min="12820" max="12820" width="11.125" style="413" bestFit="1" customWidth="1"/>
    <col min="12821" max="12821" width="12.75" style="413" bestFit="1" customWidth="1"/>
    <col min="12822" max="12822" width="10.75" style="413" customWidth="1"/>
    <col min="12823" max="12823" width="8.375" style="413" customWidth="1"/>
    <col min="12824" max="12824" width="9.25" style="413" customWidth="1"/>
    <col min="12825" max="12825" width="10.375" style="413" customWidth="1"/>
    <col min="12826" max="12826" width="11.125" style="413" bestFit="1" customWidth="1"/>
    <col min="12827" max="12827" width="10.125" style="413" bestFit="1" customWidth="1"/>
    <col min="12828" max="12831" width="13.25" style="413" customWidth="1"/>
    <col min="12832" max="13056" width="9" style="413"/>
    <col min="13057" max="13057" width="16.25" style="413" customWidth="1"/>
    <col min="13058" max="13058" width="11.75" style="413" customWidth="1"/>
    <col min="13059" max="13059" width="11.125" style="413" customWidth="1"/>
    <col min="13060" max="13060" width="10.625" style="413" bestFit="1" customWidth="1"/>
    <col min="13061" max="13061" width="9.375" style="413" bestFit="1" customWidth="1"/>
    <col min="13062" max="13062" width="10.625" style="413" bestFit="1" customWidth="1"/>
    <col min="13063" max="13063" width="9.375" style="413" bestFit="1" customWidth="1"/>
    <col min="13064" max="13064" width="9.75" style="413" bestFit="1" customWidth="1"/>
    <col min="13065" max="13065" width="9" style="413" bestFit="1" customWidth="1"/>
    <col min="13066" max="13066" width="9.875" style="413" customWidth="1"/>
    <col min="13067" max="13067" width="11.125" style="413" customWidth="1"/>
    <col min="13068" max="13068" width="10.125" style="413" bestFit="1" customWidth="1"/>
    <col min="13069" max="13069" width="11.25" style="413" customWidth="1"/>
    <col min="13070" max="13070" width="10.625" style="413" bestFit="1" customWidth="1"/>
    <col min="13071" max="13071" width="9.75" style="413" bestFit="1" customWidth="1"/>
    <col min="13072" max="13072" width="11.125" style="413" bestFit="1" customWidth="1"/>
    <col min="13073" max="13073" width="10.125" style="413" bestFit="1" customWidth="1"/>
    <col min="13074" max="13074" width="12.75" style="413" bestFit="1" customWidth="1"/>
    <col min="13075" max="13075" width="10.875" style="413" bestFit="1" customWidth="1"/>
    <col min="13076" max="13076" width="11.125" style="413" bestFit="1" customWidth="1"/>
    <col min="13077" max="13077" width="12.75" style="413" bestFit="1" customWidth="1"/>
    <col min="13078" max="13078" width="10.75" style="413" customWidth="1"/>
    <col min="13079" max="13079" width="8.375" style="413" customWidth="1"/>
    <col min="13080" max="13080" width="9.25" style="413" customWidth="1"/>
    <col min="13081" max="13081" width="10.375" style="413" customWidth="1"/>
    <col min="13082" max="13082" width="11.125" style="413" bestFit="1" customWidth="1"/>
    <col min="13083" max="13083" width="10.125" style="413" bestFit="1" customWidth="1"/>
    <col min="13084" max="13087" width="13.25" style="413" customWidth="1"/>
    <col min="13088" max="13312" width="9" style="413"/>
    <col min="13313" max="13313" width="16.25" style="413" customWidth="1"/>
    <col min="13314" max="13314" width="11.75" style="413" customWidth="1"/>
    <col min="13315" max="13315" width="11.125" style="413" customWidth="1"/>
    <col min="13316" max="13316" width="10.625" style="413" bestFit="1" customWidth="1"/>
    <col min="13317" max="13317" width="9.375" style="413" bestFit="1" customWidth="1"/>
    <col min="13318" max="13318" width="10.625" style="413" bestFit="1" customWidth="1"/>
    <col min="13319" max="13319" width="9.375" style="413" bestFit="1" customWidth="1"/>
    <col min="13320" max="13320" width="9.75" style="413" bestFit="1" customWidth="1"/>
    <col min="13321" max="13321" width="9" style="413" bestFit="1" customWidth="1"/>
    <col min="13322" max="13322" width="9.875" style="413" customWidth="1"/>
    <col min="13323" max="13323" width="11.125" style="413" customWidth="1"/>
    <col min="13324" max="13324" width="10.125" style="413" bestFit="1" customWidth="1"/>
    <col min="13325" max="13325" width="11.25" style="413" customWidth="1"/>
    <col min="13326" max="13326" width="10.625" style="413" bestFit="1" customWidth="1"/>
    <col min="13327" max="13327" width="9.75" style="413" bestFit="1" customWidth="1"/>
    <col min="13328" max="13328" width="11.125" style="413" bestFit="1" customWidth="1"/>
    <col min="13329" max="13329" width="10.125" style="413" bestFit="1" customWidth="1"/>
    <col min="13330" max="13330" width="12.75" style="413" bestFit="1" customWidth="1"/>
    <col min="13331" max="13331" width="10.875" style="413" bestFit="1" customWidth="1"/>
    <col min="13332" max="13332" width="11.125" style="413" bestFit="1" customWidth="1"/>
    <col min="13333" max="13333" width="12.75" style="413" bestFit="1" customWidth="1"/>
    <col min="13334" max="13334" width="10.75" style="413" customWidth="1"/>
    <col min="13335" max="13335" width="8.375" style="413" customWidth="1"/>
    <col min="13336" max="13336" width="9.25" style="413" customWidth="1"/>
    <col min="13337" max="13337" width="10.375" style="413" customWidth="1"/>
    <col min="13338" max="13338" width="11.125" style="413" bestFit="1" customWidth="1"/>
    <col min="13339" max="13339" width="10.125" style="413" bestFit="1" customWidth="1"/>
    <col min="13340" max="13343" width="13.25" style="413" customWidth="1"/>
    <col min="13344" max="13568" width="9" style="413"/>
    <col min="13569" max="13569" width="16.25" style="413" customWidth="1"/>
    <col min="13570" max="13570" width="11.75" style="413" customWidth="1"/>
    <col min="13571" max="13571" width="11.125" style="413" customWidth="1"/>
    <col min="13572" max="13572" width="10.625" style="413" bestFit="1" customWidth="1"/>
    <col min="13573" max="13573" width="9.375" style="413" bestFit="1" customWidth="1"/>
    <col min="13574" max="13574" width="10.625" style="413" bestFit="1" customWidth="1"/>
    <col min="13575" max="13575" width="9.375" style="413" bestFit="1" customWidth="1"/>
    <col min="13576" max="13576" width="9.75" style="413" bestFit="1" customWidth="1"/>
    <col min="13577" max="13577" width="9" style="413" bestFit="1" customWidth="1"/>
    <col min="13578" max="13578" width="9.875" style="413" customWidth="1"/>
    <col min="13579" max="13579" width="11.125" style="413" customWidth="1"/>
    <col min="13580" max="13580" width="10.125" style="413" bestFit="1" customWidth="1"/>
    <col min="13581" max="13581" width="11.25" style="413" customWidth="1"/>
    <col min="13582" max="13582" width="10.625" style="413" bestFit="1" customWidth="1"/>
    <col min="13583" max="13583" width="9.75" style="413" bestFit="1" customWidth="1"/>
    <col min="13584" max="13584" width="11.125" style="413" bestFit="1" customWidth="1"/>
    <col min="13585" max="13585" width="10.125" style="413" bestFit="1" customWidth="1"/>
    <col min="13586" max="13586" width="12.75" style="413" bestFit="1" customWidth="1"/>
    <col min="13587" max="13587" width="10.875" style="413" bestFit="1" customWidth="1"/>
    <col min="13588" max="13588" width="11.125" style="413" bestFit="1" customWidth="1"/>
    <col min="13589" max="13589" width="12.75" style="413" bestFit="1" customWidth="1"/>
    <col min="13590" max="13590" width="10.75" style="413" customWidth="1"/>
    <col min="13591" max="13591" width="8.375" style="413" customWidth="1"/>
    <col min="13592" max="13592" width="9.25" style="413" customWidth="1"/>
    <col min="13593" max="13593" width="10.375" style="413" customWidth="1"/>
    <col min="13594" max="13594" width="11.125" style="413" bestFit="1" customWidth="1"/>
    <col min="13595" max="13595" width="10.125" style="413" bestFit="1" customWidth="1"/>
    <col min="13596" max="13599" width="13.25" style="413" customWidth="1"/>
    <col min="13600" max="13824" width="9" style="413"/>
    <col min="13825" max="13825" width="16.25" style="413" customWidth="1"/>
    <col min="13826" max="13826" width="11.75" style="413" customWidth="1"/>
    <col min="13827" max="13827" width="11.125" style="413" customWidth="1"/>
    <col min="13828" max="13828" width="10.625" style="413" bestFit="1" customWidth="1"/>
    <col min="13829" max="13829" width="9.375" style="413" bestFit="1" customWidth="1"/>
    <col min="13830" max="13830" width="10.625" style="413" bestFit="1" customWidth="1"/>
    <col min="13831" max="13831" width="9.375" style="413" bestFit="1" customWidth="1"/>
    <col min="13832" max="13832" width="9.75" style="413" bestFit="1" customWidth="1"/>
    <col min="13833" max="13833" width="9" style="413" bestFit="1" customWidth="1"/>
    <col min="13834" max="13834" width="9.875" style="413" customWidth="1"/>
    <col min="13835" max="13835" width="11.125" style="413" customWidth="1"/>
    <col min="13836" max="13836" width="10.125" style="413" bestFit="1" customWidth="1"/>
    <col min="13837" max="13837" width="11.25" style="413" customWidth="1"/>
    <col min="13838" max="13838" width="10.625" style="413" bestFit="1" customWidth="1"/>
    <col min="13839" max="13839" width="9.75" style="413" bestFit="1" customWidth="1"/>
    <col min="13840" max="13840" width="11.125" style="413" bestFit="1" customWidth="1"/>
    <col min="13841" max="13841" width="10.125" style="413" bestFit="1" customWidth="1"/>
    <col min="13842" max="13842" width="12.75" style="413" bestFit="1" customWidth="1"/>
    <col min="13843" max="13843" width="10.875" style="413" bestFit="1" customWidth="1"/>
    <col min="13844" max="13844" width="11.125" style="413" bestFit="1" customWidth="1"/>
    <col min="13845" max="13845" width="12.75" style="413" bestFit="1" customWidth="1"/>
    <col min="13846" max="13846" width="10.75" style="413" customWidth="1"/>
    <col min="13847" max="13847" width="8.375" style="413" customWidth="1"/>
    <col min="13848" max="13848" width="9.25" style="413" customWidth="1"/>
    <col min="13849" max="13849" width="10.375" style="413" customWidth="1"/>
    <col min="13850" max="13850" width="11.125" style="413" bestFit="1" customWidth="1"/>
    <col min="13851" max="13851" width="10.125" style="413" bestFit="1" customWidth="1"/>
    <col min="13852" max="13855" width="13.25" style="413" customWidth="1"/>
    <col min="13856" max="14080" width="9" style="413"/>
    <col min="14081" max="14081" width="16.25" style="413" customWidth="1"/>
    <col min="14082" max="14082" width="11.75" style="413" customWidth="1"/>
    <col min="14083" max="14083" width="11.125" style="413" customWidth="1"/>
    <col min="14084" max="14084" width="10.625" style="413" bestFit="1" customWidth="1"/>
    <col min="14085" max="14085" width="9.375" style="413" bestFit="1" customWidth="1"/>
    <col min="14086" max="14086" width="10.625" style="413" bestFit="1" customWidth="1"/>
    <col min="14087" max="14087" width="9.375" style="413" bestFit="1" customWidth="1"/>
    <col min="14088" max="14088" width="9.75" style="413" bestFit="1" customWidth="1"/>
    <col min="14089" max="14089" width="9" style="413" bestFit="1" customWidth="1"/>
    <col min="14090" max="14090" width="9.875" style="413" customWidth="1"/>
    <col min="14091" max="14091" width="11.125" style="413" customWidth="1"/>
    <col min="14092" max="14092" width="10.125" style="413" bestFit="1" customWidth="1"/>
    <col min="14093" max="14093" width="11.25" style="413" customWidth="1"/>
    <col min="14094" max="14094" width="10.625" style="413" bestFit="1" customWidth="1"/>
    <col min="14095" max="14095" width="9.75" style="413" bestFit="1" customWidth="1"/>
    <col min="14096" max="14096" width="11.125" style="413" bestFit="1" customWidth="1"/>
    <col min="14097" max="14097" width="10.125" style="413" bestFit="1" customWidth="1"/>
    <col min="14098" max="14098" width="12.75" style="413" bestFit="1" customWidth="1"/>
    <col min="14099" max="14099" width="10.875" style="413" bestFit="1" customWidth="1"/>
    <col min="14100" max="14100" width="11.125" style="413" bestFit="1" customWidth="1"/>
    <col min="14101" max="14101" width="12.75" style="413" bestFit="1" customWidth="1"/>
    <col min="14102" max="14102" width="10.75" style="413" customWidth="1"/>
    <col min="14103" max="14103" width="8.375" style="413" customWidth="1"/>
    <col min="14104" max="14104" width="9.25" style="413" customWidth="1"/>
    <col min="14105" max="14105" width="10.375" style="413" customWidth="1"/>
    <col min="14106" max="14106" width="11.125" style="413" bestFit="1" customWidth="1"/>
    <col min="14107" max="14107" width="10.125" style="413" bestFit="1" customWidth="1"/>
    <col min="14108" max="14111" width="13.25" style="413" customWidth="1"/>
    <col min="14112" max="14336" width="9" style="413"/>
    <col min="14337" max="14337" width="16.25" style="413" customWidth="1"/>
    <col min="14338" max="14338" width="11.75" style="413" customWidth="1"/>
    <col min="14339" max="14339" width="11.125" style="413" customWidth="1"/>
    <col min="14340" max="14340" width="10.625" style="413" bestFit="1" customWidth="1"/>
    <col min="14341" max="14341" width="9.375" style="413" bestFit="1" customWidth="1"/>
    <col min="14342" max="14342" width="10.625" style="413" bestFit="1" customWidth="1"/>
    <col min="14343" max="14343" width="9.375" style="413" bestFit="1" customWidth="1"/>
    <col min="14344" max="14344" width="9.75" style="413" bestFit="1" customWidth="1"/>
    <col min="14345" max="14345" width="9" style="413" bestFit="1" customWidth="1"/>
    <col min="14346" max="14346" width="9.875" style="413" customWidth="1"/>
    <col min="14347" max="14347" width="11.125" style="413" customWidth="1"/>
    <col min="14348" max="14348" width="10.125" style="413" bestFit="1" customWidth="1"/>
    <col min="14349" max="14349" width="11.25" style="413" customWidth="1"/>
    <col min="14350" max="14350" width="10.625" style="413" bestFit="1" customWidth="1"/>
    <col min="14351" max="14351" width="9.75" style="413" bestFit="1" customWidth="1"/>
    <col min="14352" max="14352" width="11.125" style="413" bestFit="1" customWidth="1"/>
    <col min="14353" max="14353" width="10.125" style="413" bestFit="1" customWidth="1"/>
    <col min="14354" max="14354" width="12.75" style="413" bestFit="1" customWidth="1"/>
    <col min="14355" max="14355" width="10.875" style="413" bestFit="1" customWidth="1"/>
    <col min="14356" max="14356" width="11.125" style="413" bestFit="1" customWidth="1"/>
    <col min="14357" max="14357" width="12.75" style="413" bestFit="1" customWidth="1"/>
    <col min="14358" max="14358" width="10.75" style="413" customWidth="1"/>
    <col min="14359" max="14359" width="8.375" style="413" customWidth="1"/>
    <col min="14360" max="14360" width="9.25" style="413" customWidth="1"/>
    <col min="14361" max="14361" width="10.375" style="413" customWidth="1"/>
    <col min="14362" max="14362" width="11.125" style="413" bestFit="1" customWidth="1"/>
    <col min="14363" max="14363" width="10.125" style="413" bestFit="1" customWidth="1"/>
    <col min="14364" max="14367" width="13.25" style="413" customWidth="1"/>
    <col min="14368" max="14592" width="9" style="413"/>
    <col min="14593" max="14593" width="16.25" style="413" customWidth="1"/>
    <col min="14594" max="14594" width="11.75" style="413" customWidth="1"/>
    <col min="14595" max="14595" width="11.125" style="413" customWidth="1"/>
    <col min="14596" max="14596" width="10.625" style="413" bestFit="1" customWidth="1"/>
    <col min="14597" max="14597" width="9.375" style="413" bestFit="1" customWidth="1"/>
    <col min="14598" max="14598" width="10.625" style="413" bestFit="1" customWidth="1"/>
    <col min="14599" max="14599" width="9.375" style="413" bestFit="1" customWidth="1"/>
    <col min="14600" max="14600" width="9.75" style="413" bestFit="1" customWidth="1"/>
    <col min="14601" max="14601" width="9" style="413" bestFit="1" customWidth="1"/>
    <col min="14602" max="14602" width="9.875" style="413" customWidth="1"/>
    <col min="14603" max="14603" width="11.125" style="413" customWidth="1"/>
    <col min="14604" max="14604" width="10.125" style="413" bestFit="1" customWidth="1"/>
    <col min="14605" max="14605" width="11.25" style="413" customWidth="1"/>
    <col min="14606" max="14606" width="10.625" style="413" bestFit="1" customWidth="1"/>
    <col min="14607" max="14607" width="9.75" style="413" bestFit="1" customWidth="1"/>
    <col min="14608" max="14608" width="11.125" style="413" bestFit="1" customWidth="1"/>
    <col min="14609" max="14609" width="10.125" style="413" bestFit="1" customWidth="1"/>
    <col min="14610" max="14610" width="12.75" style="413" bestFit="1" customWidth="1"/>
    <col min="14611" max="14611" width="10.875" style="413" bestFit="1" customWidth="1"/>
    <col min="14612" max="14612" width="11.125" style="413" bestFit="1" customWidth="1"/>
    <col min="14613" max="14613" width="12.75" style="413" bestFit="1" customWidth="1"/>
    <col min="14614" max="14614" width="10.75" style="413" customWidth="1"/>
    <col min="14615" max="14615" width="8.375" style="413" customWidth="1"/>
    <col min="14616" max="14616" width="9.25" style="413" customWidth="1"/>
    <col min="14617" max="14617" width="10.375" style="413" customWidth="1"/>
    <col min="14618" max="14618" width="11.125" style="413" bestFit="1" customWidth="1"/>
    <col min="14619" max="14619" width="10.125" style="413" bestFit="1" customWidth="1"/>
    <col min="14620" max="14623" width="13.25" style="413" customWidth="1"/>
    <col min="14624" max="14848" width="9" style="413"/>
    <col min="14849" max="14849" width="16.25" style="413" customWidth="1"/>
    <col min="14850" max="14850" width="11.75" style="413" customWidth="1"/>
    <col min="14851" max="14851" width="11.125" style="413" customWidth="1"/>
    <col min="14852" max="14852" width="10.625" style="413" bestFit="1" customWidth="1"/>
    <col min="14853" max="14853" width="9.375" style="413" bestFit="1" customWidth="1"/>
    <col min="14854" max="14854" width="10.625" style="413" bestFit="1" customWidth="1"/>
    <col min="14855" max="14855" width="9.375" style="413" bestFit="1" customWidth="1"/>
    <col min="14856" max="14856" width="9.75" style="413" bestFit="1" customWidth="1"/>
    <col min="14857" max="14857" width="9" style="413" bestFit="1" customWidth="1"/>
    <col min="14858" max="14858" width="9.875" style="413" customWidth="1"/>
    <col min="14859" max="14859" width="11.125" style="413" customWidth="1"/>
    <col min="14860" max="14860" width="10.125" style="413" bestFit="1" customWidth="1"/>
    <col min="14861" max="14861" width="11.25" style="413" customWidth="1"/>
    <col min="14862" max="14862" width="10.625" style="413" bestFit="1" customWidth="1"/>
    <col min="14863" max="14863" width="9.75" style="413" bestFit="1" customWidth="1"/>
    <col min="14864" max="14864" width="11.125" style="413" bestFit="1" customWidth="1"/>
    <col min="14865" max="14865" width="10.125" style="413" bestFit="1" customWidth="1"/>
    <col min="14866" max="14866" width="12.75" style="413" bestFit="1" customWidth="1"/>
    <col min="14867" max="14867" width="10.875" style="413" bestFit="1" customWidth="1"/>
    <col min="14868" max="14868" width="11.125" style="413" bestFit="1" customWidth="1"/>
    <col min="14869" max="14869" width="12.75" style="413" bestFit="1" customWidth="1"/>
    <col min="14870" max="14870" width="10.75" style="413" customWidth="1"/>
    <col min="14871" max="14871" width="8.375" style="413" customWidth="1"/>
    <col min="14872" max="14872" width="9.25" style="413" customWidth="1"/>
    <col min="14873" max="14873" width="10.375" style="413" customWidth="1"/>
    <col min="14874" max="14874" width="11.125" style="413" bestFit="1" customWidth="1"/>
    <col min="14875" max="14875" width="10.125" style="413" bestFit="1" customWidth="1"/>
    <col min="14876" max="14879" width="13.25" style="413" customWidth="1"/>
    <col min="14880" max="15104" width="9" style="413"/>
    <col min="15105" max="15105" width="16.25" style="413" customWidth="1"/>
    <col min="15106" max="15106" width="11.75" style="413" customWidth="1"/>
    <col min="15107" max="15107" width="11.125" style="413" customWidth="1"/>
    <col min="15108" max="15108" width="10.625" style="413" bestFit="1" customWidth="1"/>
    <col min="15109" max="15109" width="9.375" style="413" bestFit="1" customWidth="1"/>
    <col min="15110" max="15110" width="10.625" style="413" bestFit="1" customWidth="1"/>
    <col min="15111" max="15111" width="9.375" style="413" bestFit="1" customWidth="1"/>
    <col min="15112" max="15112" width="9.75" style="413" bestFit="1" customWidth="1"/>
    <col min="15113" max="15113" width="9" style="413" bestFit="1" customWidth="1"/>
    <col min="15114" max="15114" width="9.875" style="413" customWidth="1"/>
    <col min="15115" max="15115" width="11.125" style="413" customWidth="1"/>
    <col min="15116" max="15116" width="10.125" style="413" bestFit="1" customWidth="1"/>
    <col min="15117" max="15117" width="11.25" style="413" customWidth="1"/>
    <col min="15118" max="15118" width="10.625" style="413" bestFit="1" customWidth="1"/>
    <col min="15119" max="15119" width="9.75" style="413" bestFit="1" customWidth="1"/>
    <col min="15120" max="15120" width="11.125" style="413" bestFit="1" customWidth="1"/>
    <col min="15121" max="15121" width="10.125" style="413" bestFit="1" customWidth="1"/>
    <col min="15122" max="15122" width="12.75" style="413" bestFit="1" customWidth="1"/>
    <col min="15123" max="15123" width="10.875" style="413" bestFit="1" customWidth="1"/>
    <col min="15124" max="15124" width="11.125" style="413" bestFit="1" customWidth="1"/>
    <col min="15125" max="15125" width="12.75" style="413" bestFit="1" customWidth="1"/>
    <col min="15126" max="15126" width="10.75" style="413" customWidth="1"/>
    <col min="15127" max="15127" width="8.375" style="413" customWidth="1"/>
    <col min="15128" max="15128" width="9.25" style="413" customWidth="1"/>
    <col min="15129" max="15129" width="10.375" style="413" customWidth="1"/>
    <col min="15130" max="15130" width="11.125" style="413" bestFit="1" customWidth="1"/>
    <col min="15131" max="15131" width="10.125" style="413" bestFit="1" customWidth="1"/>
    <col min="15132" max="15135" width="13.25" style="413" customWidth="1"/>
    <col min="15136" max="15360" width="9" style="413"/>
    <col min="15361" max="15361" width="16.25" style="413" customWidth="1"/>
    <col min="15362" max="15362" width="11.75" style="413" customWidth="1"/>
    <col min="15363" max="15363" width="11.125" style="413" customWidth="1"/>
    <col min="15364" max="15364" width="10.625" style="413" bestFit="1" customWidth="1"/>
    <col min="15365" max="15365" width="9.375" style="413" bestFit="1" customWidth="1"/>
    <col min="15366" max="15366" width="10.625" style="413" bestFit="1" customWidth="1"/>
    <col min="15367" max="15367" width="9.375" style="413" bestFit="1" customWidth="1"/>
    <col min="15368" max="15368" width="9.75" style="413" bestFit="1" customWidth="1"/>
    <col min="15369" max="15369" width="9" style="413" bestFit="1" customWidth="1"/>
    <col min="15370" max="15370" width="9.875" style="413" customWidth="1"/>
    <col min="15371" max="15371" width="11.125" style="413" customWidth="1"/>
    <col min="15372" max="15372" width="10.125" style="413" bestFit="1" customWidth="1"/>
    <col min="15373" max="15373" width="11.25" style="413" customWidth="1"/>
    <col min="15374" max="15374" width="10.625" style="413" bestFit="1" customWidth="1"/>
    <col min="15375" max="15375" width="9.75" style="413" bestFit="1" customWidth="1"/>
    <col min="15376" max="15376" width="11.125" style="413" bestFit="1" customWidth="1"/>
    <col min="15377" max="15377" width="10.125" style="413" bestFit="1" customWidth="1"/>
    <col min="15378" max="15378" width="12.75" style="413" bestFit="1" customWidth="1"/>
    <col min="15379" max="15379" width="10.875" style="413" bestFit="1" customWidth="1"/>
    <col min="15380" max="15380" width="11.125" style="413" bestFit="1" customWidth="1"/>
    <col min="15381" max="15381" width="12.75" style="413" bestFit="1" customWidth="1"/>
    <col min="15382" max="15382" width="10.75" style="413" customWidth="1"/>
    <col min="15383" max="15383" width="8.375" style="413" customWidth="1"/>
    <col min="15384" max="15384" width="9.25" style="413" customWidth="1"/>
    <col min="15385" max="15385" width="10.375" style="413" customWidth="1"/>
    <col min="15386" max="15386" width="11.125" style="413" bestFit="1" customWidth="1"/>
    <col min="15387" max="15387" width="10.125" style="413" bestFit="1" customWidth="1"/>
    <col min="15388" max="15391" width="13.25" style="413" customWidth="1"/>
    <col min="15392" max="15616" width="9" style="413"/>
    <col min="15617" max="15617" width="16.25" style="413" customWidth="1"/>
    <col min="15618" max="15618" width="11.75" style="413" customWidth="1"/>
    <col min="15619" max="15619" width="11.125" style="413" customWidth="1"/>
    <col min="15620" max="15620" width="10.625" style="413" bestFit="1" customWidth="1"/>
    <col min="15621" max="15621" width="9.375" style="413" bestFit="1" customWidth="1"/>
    <col min="15622" max="15622" width="10.625" style="413" bestFit="1" customWidth="1"/>
    <col min="15623" max="15623" width="9.375" style="413" bestFit="1" customWidth="1"/>
    <col min="15624" max="15624" width="9.75" style="413" bestFit="1" customWidth="1"/>
    <col min="15625" max="15625" width="9" style="413" bestFit="1" customWidth="1"/>
    <col min="15626" max="15626" width="9.875" style="413" customWidth="1"/>
    <col min="15627" max="15627" width="11.125" style="413" customWidth="1"/>
    <col min="15628" max="15628" width="10.125" style="413" bestFit="1" customWidth="1"/>
    <col min="15629" max="15629" width="11.25" style="413" customWidth="1"/>
    <col min="15630" max="15630" width="10.625" style="413" bestFit="1" customWidth="1"/>
    <col min="15631" max="15631" width="9.75" style="413" bestFit="1" customWidth="1"/>
    <col min="15632" max="15632" width="11.125" style="413" bestFit="1" customWidth="1"/>
    <col min="15633" max="15633" width="10.125" style="413" bestFit="1" customWidth="1"/>
    <col min="15634" max="15634" width="12.75" style="413" bestFit="1" customWidth="1"/>
    <col min="15635" max="15635" width="10.875" style="413" bestFit="1" customWidth="1"/>
    <col min="15636" max="15636" width="11.125" style="413" bestFit="1" customWidth="1"/>
    <col min="15637" max="15637" width="12.75" style="413" bestFit="1" customWidth="1"/>
    <col min="15638" max="15638" width="10.75" style="413" customWidth="1"/>
    <col min="15639" max="15639" width="8.375" style="413" customWidth="1"/>
    <col min="15640" max="15640" width="9.25" style="413" customWidth="1"/>
    <col min="15641" max="15641" width="10.375" style="413" customWidth="1"/>
    <col min="15642" max="15642" width="11.125" style="413" bestFit="1" customWidth="1"/>
    <col min="15643" max="15643" width="10.125" style="413" bestFit="1" customWidth="1"/>
    <col min="15644" max="15647" width="13.25" style="413" customWidth="1"/>
    <col min="15648" max="15872" width="9" style="413"/>
    <col min="15873" max="15873" width="16.25" style="413" customWidth="1"/>
    <col min="15874" max="15874" width="11.75" style="413" customWidth="1"/>
    <col min="15875" max="15875" width="11.125" style="413" customWidth="1"/>
    <col min="15876" max="15876" width="10.625" style="413" bestFit="1" customWidth="1"/>
    <col min="15877" max="15877" width="9.375" style="413" bestFit="1" customWidth="1"/>
    <col min="15878" max="15878" width="10.625" style="413" bestFit="1" customWidth="1"/>
    <col min="15879" max="15879" width="9.375" style="413" bestFit="1" customWidth="1"/>
    <col min="15880" max="15880" width="9.75" style="413" bestFit="1" customWidth="1"/>
    <col min="15881" max="15881" width="9" style="413" bestFit="1" customWidth="1"/>
    <col min="15882" max="15882" width="9.875" style="413" customWidth="1"/>
    <col min="15883" max="15883" width="11.125" style="413" customWidth="1"/>
    <col min="15884" max="15884" width="10.125" style="413" bestFit="1" customWidth="1"/>
    <col min="15885" max="15885" width="11.25" style="413" customWidth="1"/>
    <col min="15886" max="15886" width="10.625" style="413" bestFit="1" customWidth="1"/>
    <col min="15887" max="15887" width="9.75" style="413" bestFit="1" customWidth="1"/>
    <col min="15888" max="15888" width="11.125" style="413" bestFit="1" customWidth="1"/>
    <col min="15889" max="15889" width="10.125" style="413" bestFit="1" customWidth="1"/>
    <col min="15890" max="15890" width="12.75" style="413" bestFit="1" customWidth="1"/>
    <col min="15891" max="15891" width="10.875" style="413" bestFit="1" customWidth="1"/>
    <col min="15892" max="15892" width="11.125" style="413" bestFit="1" customWidth="1"/>
    <col min="15893" max="15893" width="12.75" style="413" bestFit="1" customWidth="1"/>
    <col min="15894" max="15894" width="10.75" style="413" customWidth="1"/>
    <col min="15895" max="15895" width="8.375" style="413" customWidth="1"/>
    <col min="15896" max="15896" width="9.25" style="413" customWidth="1"/>
    <col min="15897" max="15897" width="10.375" style="413" customWidth="1"/>
    <col min="15898" max="15898" width="11.125" style="413" bestFit="1" customWidth="1"/>
    <col min="15899" max="15899" width="10.125" style="413" bestFit="1" customWidth="1"/>
    <col min="15900" max="15903" width="13.25" style="413" customWidth="1"/>
    <col min="15904" max="16128" width="9" style="413"/>
    <col min="16129" max="16129" width="16.25" style="413" customWidth="1"/>
    <col min="16130" max="16130" width="11.75" style="413" customWidth="1"/>
    <col min="16131" max="16131" width="11.125" style="413" customWidth="1"/>
    <col min="16132" max="16132" width="10.625" style="413" bestFit="1" customWidth="1"/>
    <col min="16133" max="16133" width="9.375" style="413" bestFit="1" customWidth="1"/>
    <col min="16134" max="16134" width="10.625" style="413" bestFit="1" customWidth="1"/>
    <col min="16135" max="16135" width="9.375" style="413" bestFit="1" customWidth="1"/>
    <col min="16136" max="16136" width="9.75" style="413" bestFit="1" customWidth="1"/>
    <col min="16137" max="16137" width="9" style="413" bestFit="1" customWidth="1"/>
    <col min="16138" max="16138" width="9.875" style="413" customWidth="1"/>
    <col min="16139" max="16139" width="11.125" style="413" customWidth="1"/>
    <col min="16140" max="16140" width="10.125" style="413" bestFit="1" customWidth="1"/>
    <col min="16141" max="16141" width="11.25" style="413" customWidth="1"/>
    <col min="16142" max="16142" width="10.625" style="413" bestFit="1" customWidth="1"/>
    <col min="16143" max="16143" width="9.75" style="413" bestFit="1" customWidth="1"/>
    <col min="16144" max="16144" width="11.125" style="413" bestFit="1" customWidth="1"/>
    <col min="16145" max="16145" width="10.125" style="413" bestFit="1" customWidth="1"/>
    <col min="16146" max="16146" width="12.75" style="413" bestFit="1" customWidth="1"/>
    <col min="16147" max="16147" width="10.875" style="413" bestFit="1" customWidth="1"/>
    <col min="16148" max="16148" width="11.125" style="413" bestFit="1" customWidth="1"/>
    <col min="16149" max="16149" width="12.75" style="413" bestFit="1" customWidth="1"/>
    <col min="16150" max="16150" width="10.75" style="413" customWidth="1"/>
    <col min="16151" max="16151" width="8.375" style="413" customWidth="1"/>
    <col min="16152" max="16152" width="9.25" style="413" customWidth="1"/>
    <col min="16153" max="16153" width="10.375" style="413" customWidth="1"/>
    <col min="16154" max="16154" width="11.125" style="413" bestFit="1" customWidth="1"/>
    <col min="16155" max="16155" width="10.125" style="413" bestFit="1" customWidth="1"/>
    <col min="16156" max="16159" width="13.25" style="413" customWidth="1"/>
    <col min="16160" max="16384" width="9" style="413"/>
  </cols>
  <sheetData>
    <row r="1" spans="1:31">
      <c r="U1" s="413"/>
      <c r="AA1" s="413"/>
    </row>
    <row r="2" spans="1:31" ht="23.25">
      <c r="A2" s="396" t="s">
        <v>141</v>
      </c>
      <c r="B2" s="409"/>
      <c r="M2" s="409"/>
      <c r="V2" s="408"/>
      <c r="W2" s="409"/>
    </row>
    <row r="3" spans="1:31" ht="16.5" customHeight="1">
      <c r="A3" s="409"/>
      <c r="B3" s="409"/>
      <c r="M3" s="409"/>
      <c r="V3" s="409"/>
      <c r="W3" s="409"/>
    </row>
    <row r="4" spans="1:31" ht="21.75" thickBot="1">
      <c r="A4" s="562" t="s">
        <v>222</v>
      </c>
      <c r="B4" s="407"/>
      <c r="C4" s="407"/>
      <c r="D4" s="406"/>
      <c r="E4" s="406"/>
      <c r="F4" s="406"/>
      <c r="M4" s="405"/>
      <c r="N4" s="404"/>
      <c r="O4" s="404"/>
      <c r="P4" s="404"/>
      <c r="V4" s="407"/>
      <c r="W4" s="406"/>
      <c r="X4" s="406"/>
      <c r="Y4" s="406"/>
    </row>
    <row r="5" spans="1:31" ht="21" customHeight="1" thickBot="1">
      <c r="A5" s="676" t="s">
        <v>25</v>
      </c>
      <c r="B5" s="679" t="s">
        <v>210</v>
      </c>
      <c r="C5" s="682" t="s">
        <v>26</v>
      </c>
      <c r="D5" s="683"/>
      <c r="E5" s="683"/>
      <c r="F5" s="683"/>
      <c r="G5" s="684"/>
      <c r="H5" s="673" t="s">
        <v>27</v>
      </c>
      <c r="I5" s="674"/>
      <c r="J5" s="674"/>
      <c r="K5" s="674"/>
      <c r="L5" s="675"/>
      <c r="M5" s="673" t="s">
        <v>27</v>
      </c>
      <c r="N5" s="674"/>
      <c r="O5" s="674"/>
      <c r="P5" s="674"/>
      <c r="Q5" s="674"/>
      <c r="R5" s="674"/>
      <c r="S5" s="674"/>
      <c r="T5" s="674"/>
      <c r="U5" s="675"/>
      <c r="V5" s="673" t="s">
        <v>27</v>
      </c>
      <c r="W5" s="674"/>
      <c r="X5" s="674"/>
      <c r="Y5" s="674"/>
      <c r="Z5" s="674"/>
      <c r="AA5" s="675"/>
      <c r="AB5" s="403"/>
      <c r="AC5" s="403"/>
      <c r="AD5" s="403"/>
      <c r="AE5" s="403"/>
    </row>
    <row r="6" spans="1:31" ht="21.75" thickBot="1">
      <c r="A6" s="677"/>
      <c r="B6" s="680"/>
      <c r="C6" s="685"/>
      <c r="D6" s="686"/>
      <c r="E6" s="686"/>
      <c r="F6" s="686"/>
      <c r="G6" s="687"/>
      <c r="H6" s="688" t="s">
        <v>28</v>
      </c>
      <c r="I6" s="689"/>
      <c r="J6" s="689"/>
      <c r="K6" s="689"/>
      <c r="L6" s="690"/>
      <c r="M6" s="691" t="s">
        <v>29</v>
      </c>
      <c r="N6" s="692"/>
      <c r="O6" s="692"/>
      <c r="P6" s="692"/>
      <c r="Q6" s="693"/>
      <c r="R6" s="694" t="s">
        <v>112</v>
      </c>
      <c r="S6" s="695"/>
      <c r="T6" s="695"/>
      <c r="U6" s="695"/>
      <c r="V6" s="696"/>
      <c r="W6" s="697" t="s">
        <v>30</v>
      </c>
      <c r="X6" s="698"/>
      <c r="Y6" s="698"/>
      <c r="Z6" s="698"/>
      <c r="AA6" s="699"/>
      <c r="AB6" s="402"/>
      <c r="AC6" s="402"/>
      <c r="AD6" s="402"/>
      <c r="AE6" s="402"/>
    </row>
    <row r="7" spans="1:31" ht="21.75" customHeight="1">
      <c r="A7" s="677"/>
      <c r="B7" s="680"/>
      <c r="C7" s="700" t="s">
        <v>211</v>
      </c>
      <c r="D7" s="702" t="s">
        <v>212</v>
      </c>
      <c r="E7" s="702" t="s">
        <v>213</v>
      </c>
      <c r="F7" s="702" t="s">
        <v>214</v>
      </c>
      <c r="G7" s="702" t="s">
        <v>215</v>
      </c>
      <c r="H7" s="514" t="s">
        <v>36</v>
      </c>
      <c r="I7" s="515" t="s">
        <v>32</v>
      </c>
      <c r="J7" s="516" t="s">
        <v>33</v>
      </c>
      <c r="K7" s="517" t="s">
        <v>216</v>
      </c>
      <c r="L7" s="518" t="s">
        <v>35</v>
      </c>
      <c r="M7" s="514" t="s">
        <v>36</v>
      </c>
      <c r="N7" s="515" t="s">
        <v>32</v>
      </c>
      <c r="O7" s="516" t="s">
        <v>33</v>
      </c>
      <c r="P7" s="517" t="s">
        <v>216</v>
      </c>
      <c r="Q7" s="518" t="s">
        <v>35</v>
      </c>
      <c r="R7" s="514" t="s">
        <v>36</v>
      </c>
      <c r="S7" s="515" t="s">
        <v>32</v>
      </c>
      <c r="T7" s="516" t="s">
        <v>33</v>
      </c>
      <c r="U7" s="517" t="s">
        <v>216</v>
      </c>
      <c r="V7" s="518" t="s">
        <v>35</v>
      </c>
      <c r="W7" s="514" t="s">
        <v>36</v>
      </c>
      <c r="X7" s="515" t="s">
        <v>32</v>
      </c>
      <c r="Y7" s="516" t="s">
        <v>217</v>
      </c>
      <c r="Z7" s="517" t="s">
        <v>216</v>
      </c>
      <c r="AA7" s="518" t="s">
        <v>126</v>
      </c>
      <c r="AB7" s="403"/>
      <c r="AC7" s="403"/>
      <c r="AD7" s="402"/>
      <c r="AE7" s="402"/>
    </row>
    <row r="8" spans="1:31" ht="21" customHeight="1" thickBot="1">
      <c r="A8" s="678"/>
      <c r="B8" s="681"/>
      <c r="C8" s="701"/>
      <c r="D8" s="703"/>
      <c r="E8" s="703"/>
      <c r="F8" s="703"/>
      <c r="G8" s="703"/>
      <c r="H8" s="519"/>
      <c r="I8" s="520"/>
      <c r="J8" s="521"/>
      <c r="K8" s="522"/>
      <c r="L8" s="523"/>
      <c r="M8" s="519"/>
      <c r="N8" s="520"/>
      <c r="O8" s="521"/>
      <c r="P8" s="522"/>
      <c r="Q8" s="523"/>
      <c r="R8" s="519"/>
      <c r="S8" s="520"/>
      <c r="T8" s="521"/>
      <c r="U8" s="522"/>
      <c r="V8" s="523"/>
      <c r="W8" s="519"/>
      <c r="X8" s="520"/>
      <c r="Y8" s="521"/>
      <c r="Z8" s="522"/>
      <c r="AA8" s="523"/>
      <c r="AB8" s="403"/>
      <c r="AC8" s="403"/>
      <c r="AD8" s="402"/>
      <c r="AE8" s="402"/>
    </row>
    <row r="9" spans="1:31" s="404" customFormat="1">
      <c r="A9" s="524" t="s">
        <v>9</v>
      </c>
      <c r="B9" s="525">
        <v>2566</v>
      </c>
      <c r="C9" s="526">
        <f>SUM(D9:G9)</f>
        <v>681764</v>
      </c>
      <c r="D9" s="527">
        <v>432325</v>
      </c>
      <c r="E9" s="527">
        <v>75868</v>
      </c>
      <c r="F9" s="527">
        <v>138594</v>
      </c>
      <c r="G9" s="527">
        <v>34977</v>
      </c>
      <c r="H9" s="526">
        <f t="shared" ref="H9:H26" si="0">I9+J9+K9+L9</f>
        <v>38462</v>
      </c>
      <c r="I9" s="528">
        <v>28628</v>
      </c>
      <c r="J9" s="527">
        <v>3699</v>
      </c>
      <c r="K9" s="527">
        <v>5259</v>
      </c>
      <c r="L9" s="527">
        <v>876</v>
      </c>
      <c r="M9" s="526">
        <f t="shared" ref="M9:M21" si="1">N9+O9+P9+Q9</f>
        <v>221091</v>
      </c>
      <c r="N9" s="527">
        <v>166230</v>
      </c>
      <c r="O9" s="527">
        <v>17844</v>
      </c>
      <c r="P9" s="527">
        <v>32902</v>
      </c>
      <c r="Q9" s="527">
        <v>4115</v>
      </c>
      <c r="R9" s="529">
        <f t="shared" ref="R9:R26" si="2">S9+T9+U9+V9</f>
        <v>82934.160999999993</v>
      </c>
      <c r="S9" s="530">
        <v>64063.065599999994</v>
      </c>
      <c r="T9" s="530">
        <v>6146.8293000000003</v>
      </c>
      <c r="U9" s="530">
        <v>11250.5416</v>
      </c>
      <c r="V9" s="530">
        <v>1473.7244999999998</v>
      </c>
      <c r="W9" s="531">
        <f>R9/H9</f>
        <v>2.1562623108522696</v>
      </c>
      <c r="X9" s="531">
        <f t="shared" ref="X9:AA24" si="3">S9/I9</f>
        <v>2.2377764985329045</v>
      </c>
      <c r="Y9" s="531">
        <f t="shared" si="3"/>
        <v>1.6617543390105434</v>
      </c>
      <c r="Z9" s="531">
        <f t="shared" si="3"/>
        <v>2.1392929454268872</v>
      </c>
      <c r="AA9" s="531">
        <f t="shared" si="3"/>
        <v>1.6823339041095888</v>
      </c>
      <c r="AB9" s="401"/>
      <c r="AC9" s="400"/>
      <c r="AD9" s="400"/>
      <c r="AE9" s="400"/>
    </row>
    <row r="10" spans="1:31" s="404" customFormat="1">
      <c r="A10" s="524" t="s">
        <v>10</v>
      </c>
      <c r="B10" s="525">
        <v>2566</v>
      </c>
      <c r="C10" s="526">
        <f t="shared" ref="C10:C26" si="4">SUM(D10:G10)</f>
        <v>77797</v>
      </c>
      <c r="D10" s="532">
        <v>64723</v>
      </c>
      <c r="E10" s="532">
        <v>4010</v>
      </c>
      <c r="F10" s="532">
        <v>5973</v>
      </c>
      <c r="G10" s="532">
        <v>3091</v>
      </c>
      <c r="H10" s="526">
        <f t="shared" si="0"/>
        <v>1751</v>
      </c>
      <c r="I10" s="533">
        <v>1536</v>
      </c>
      <c r="J10" s="532">
        <v>70</v>
      </c>
      <c r="K10" s="532">
        <v>114</v>
      </c>
      <c r="L10" s="532">
        <v>31</v>
      </c>
      <c r="M10" s="526">
        <f t="shared" si="1"/>
        <v>6083</v>
      </c>
      <c r="N10" s="532">
        <v>5336</v>
      </c>
      <c r="O10" s="532">
        <v>216</v>
      </c>
      <c r="P10" s="532">
        <v>448</v>
      </c>
      <c r="Q10" s="532">
        <v>83</v>
      </c>
      <c r="R10" s="529">
        <f t="shared" si="2"/>
        <v>1173.3032999999998</v>
      </c>
      <c r="S10" s="534">
        <v>1037.8942</v>
      </c>
      <c r="T10" s="534">
        <v>36.4313</v>
      </c>
      <c r="U10" s="534">
        <v>76.82729999999998</v>
      </c>
      <c r="V10" s="534">
        <v>22.150500000000001</v>
      </c>
      <c r="W10" s="531">
        <f t="shared" ref="W10:AA27" si="5">R10/H10</f>
        <v>0.67007612792689886</v>
      </c>
      <c r="X10" s="531">
        <f t="shared" si="3"/>
        <v>0.6757123697916666</v>
      </c>
      <c r="Y10" s="531">
        <f t="shared" si="3"/>
        <v>0.52044714285714289</v>
      </c>
      <c r="Z10" s="531">
        <f t="shared" si="3"/>
        <v>0.67392368421052617</v>
      </c>
      <c r="AA10" s="531">
        <f t="shared" si="3"/>
        <v>0.71453225806451615</v>
      </c>
      <c r="AB10" s="400"/>
      <c r="AC10" s="400"/>
      <c r="AD10" s="400"/>
      <c r="AE10" s="400"/>
    </row>
    <row r="11" spans="1:31" s="404" customFormat="1">
      <c r="A11" s="535" t="s">
        <v>11</v>
      </c>
      <c r="B11" s="525">
        <v>2566</v>
      </c>
      <c r="C11" s="526">
        <f t="shared" si="4"/>
        <v>52167</v>
      </c>
      <c r="D11" s="536">
        <v>40936</v>
      </c>
      <c r="E11" s="536">
        <v>2071</v>
      </c>
      <c r="F11" s="536">
        <v>5878</v>
      </c>
      <c r="G11" s="536">
        <v>3282</v>
      </c>
      <c r="H11" s="526">
        <f t="shared" si="0"/>
        <v>2010</v>
      </c>
      <c r="I11" s="537">
        <v>1687</v>
      </c>
      <c r="J11" s="536">
        <v>91</v>
      </c>
      <c r="K11" s="536">
        <v>165</v>
      </c>
      <c r="L11" s="536">
        <v>67</v>
      </c>
      <c r="M11" s="526">
        <f t="shared" si="1"/>
        <v>5698</v>
      </c>
      <c r="N11" s="536">
        <v>4808</v>
      </c>
      <c r="O11" s="536">
        <v>261</v>
      </c>
      <c r="P11" s="536">
        <v>493</v>
      </c>
      <c r="Q11" s="536">
        <v>136</v>
      </c>
      <c r="R11" s="529">
        <f t="shared" si="2"/>
        <v>1257.6469</v>
      </c>
      <c r="S11" s="538">
        <v>1062.1117999999999</v>
      </c>
      <c r="T11" s="538">
        <v>50.038000000000004</v>
      </c>
      <c r="U11" s="538">
        <v>106.08200000000001</v>
      </c>
      <c r="V11" s="538">
        <v>39.415100000000002</v>
      </c>
      <c r="W11" s="531">
        <f t="shared" si="5"/>
        <v>0.62569497512437811</v>
      </c>
      <c r="X11" s="531">
        <f t="shared" si="3"/>
        <v>0.62958612922347357</v>
      </c>
      <c r="Y11" s="531">
        <f t="shared" si="3"/>
        <v>0.54986813186813188</v>
      </c>
      <c r="Z11" s="531">
        <f t="shared" si="3"/>
        <v>0.64292121212121212</v>
      </c>
      <c r="AA11" s="531">
        <f t="shared" si="3"/>
        <v>0.58828507462686574</v>
      </c>
      <c r="AB11" s="400"/>
      <c r="AC11" s="400"/>
      <c r="AD11" s="400"/>
      <c r="AE11" s="400"/>
    </row>
    <row r="12" spans="1:31">
      <c r="A12" s="535" t="s">
        <v>37</v>
      </c>
      <c r="B12" s="525">
        <v>2566</v>
      </c>
      <c r="C12" s="526">
        <f t="shared" si="4"/>
        <v>115114</v>
      </c>
      <c r="D12" s="539">
        <v>90421</v>
      </c>
      <c r="E12" s="539">
        <v>4425</v>
      </c>
      <c r="F12" s="539">
        <v>14792</v>
      </c>
      <c r="G12" s="539">
        <v>5476</v>
      </c>
      <c r="H12" s="526">
        <f t="shared" si="0"/>
        <v>7365</v>
      </c>
      <c r="I12" s="540">
        <v>5994</v>
      </c>
      <c r="J12" s="539">
        <v>260</v>
      </c>
      <c r="K12" s="539">
        <v>831</v>
      </c>
      <c r="L12" s="539">
        <v>280</v>
      </c>
      <c r="M12" s="526">
        <f t="shared" si="1"/>
        <v>16085</v>
      </c>
      <c r="N12" s="539">
        <v>13359</v>
      </c>
      <c r="O12" s="539">
        <v>517</v>
      </c>
      <c r="P12" s="539">
        <v>1721</v>
      </c>
      <c r="Q12" s="539">
        <v>488</v>
      </c>
      <c r="R12" s="529">
        <f t="shared" si="2"/>
        <v>4930.6992</v>
      </c>
      <c r="S12" s="541">
        <v>3972.2529999999997</v>
      </c>
      <c r="T12" s="541">
        <v>138.14339999999999</v>
      </c>
      <c r="U12" s="541">
        <v>626.90740000000005</v>
      </c>
      <c r="V12" s="541">
        <v>193.3954</v>
      </c>
      <c r="W12" s="531">
        <f t="shared" si="5"/>
        <v>0.66947714867617103</v>
      </c>
      <c r="X12" s="531">
        <f t="shared" si="3"/>
        <v>0.66270487153820479</v>
      </c>
      <c r="Y12" s="531">
        <f t="shared" si="3"/>
        <v>0.53132076923076921</v>
      </c>
      <c r="Z12" s="531">
        <f t="shared" si="3"/>
        <v>0.7544012033694345</v>
      </c>
      <c r="AA12" s="531">
        <f t="shared" si="3"/>
        <v>0.69069785714285714</v>
      </c>
    </row>
    <row r="13" spans="1:31" s="404" customFormat="1">
      <c r="A13" s="535" t="s">
        <v>12</v>
      </c>
      <c r="B13" s="525">
        <v>2566</v>
      </c>
      <c r="C13" s="526">
        <f t="shared" si="4"/>
        <v>100154</v>
      </c>
      <c r="D13" s="539">
        <v>73493</v>
      </c>
      <c r="E13" s="539">
        <v>6604</v>
      </c>
      <c r="F13" s="539">
        <v>12509</v>
      </c>
      <c r="G13" s="539">
        <v>7548</v>
      </c>
      <c r="H13" s="526">
        <f t="shared" si="0"/>
        <v>6007</v>
      </c>
      <c r="I13" s="540">
        <v>4556</v>
      </c>
      <c r="J13" s="539">
        <v>283</v>
      </c>
      <c r="K13" s="539">
        <v>812</v>
      </c>
      <c r="L13" s="539">
        <v>356</v>
      </c>
      <c r="M13" s="526">
        <f t="shared" si="1"/>
        <v>18426</v>
      </c>
      <c r="N13" s="539">
        <v>14101</v>
      </c>
      <c r="O13" s="539">
        <v>767</v>
      </c>
      <c r="P13" s="539">
        <v>2644</v>
      </c>
      <c r="Q13" s="539">
        <v>914</v>
      </c>
      <c r="R13" s="529">
        <f t="shared" si="2"/>
        <v>4670.1247999999996</v>
      </c>
      <c r="S13" s="541">
        <v>3498.8368999999998</v>
      </c>
      <c r="T13" s="541">
        <v>214.69019999999998</v>
      </c>
      <c r="U13" s="541">
        <v>647.69119999999998</v>
      </c>
      <c r="V13" s="541">
        <v>308.90649999999999</v>
      </c>
      <c r="W13" s="531">
        <f t="shared" si="5"/>
        <v>0.77744711170301306</v>
      </c>
      <c r="X13" s="531">
        <f t="shared" si="3"/>
        <v>0.7679624451273046</v>
      </c>
      <c r="Y13" s="531">
        <f t="shared" si="3"/>
        <v>0.75862261484098936</v>
      </c>
      <c r="Z13" s="531">
        <f t="shared" si="3"/>
        <v>0.79764926108374379</v>
      </c>
      <c r="AA13" s="531">
        <f t="shared" si="3"/>
        <v>0.86771488764044946</v>
      </c>
      <c r="AB13" s="400"/>
      <c r="AC13" s="400"/>
      <c r="AD13" s="400"/>
      <c r="AE13" s="400"/>
    </row>
    <row r="14" spans="1:31" s="404" customFormat="1">
      <c r="A14" s="535" t="s">
        <v>13</v>
      </c>
      <c r="B14" s="525">
        <v>2566</v>
      </c>
      <c r="C14" s="526">
        <f t="shared" si="4"/>
        <v>69747</v>
      </c>
      <c r="D14" s="539">
        <v>53573</v>
      </c>
      <c r="E14" s="539">
        <v>2789</v>
      </c>
      <c r="F14" s="539">
        <v>9091</v>
      </c>
      <c r="G14" s="539">
        <v>4294</v>
      </c>
      <c r="H14" s="526">
        <f t="shared" si="0"/>
        <v>1823</v>
      </c>
      <c r="I14" s="540">
        <v>1556</v>
      </c>
      <c r="J14" s="539">
        <v>45</v>
      </c>
      <c r="K14" s="539">
        <v>190</v>
      </c>
      <c r="L14" s="539">
        <v>32</v>
      </c>
      <c r="M14" s="526">
        <f t="shared" si="1"/>
        <v>6297</v>
      </c>
      <c r="N14" s="539">
        <v>5397</v>
      </c>
      <c r="O14" s="539">
        <v>150</v>
      </c>
      <c r="P14" s="539">
        <v>674</v>
      </c>
      <c r="Q14" s="539">
        <v>76</v>
      </c>
      <c r="R14" s="529">
        <f t="shared" si="2"/>
        <v>1227.5226</v>
      </c>
      <c r="S14" s="541">
        <v>1043.2862</v>
      </c>
      <c r="T14" s="541">
        <v>24.459100000000007</v>
      </c>
      <c r="U14" s="541">
        <v>139.29479999999998</v>
      </c>
      <c r="V14" s="541">
        <v>20.482500000000002</v>
      </c>
      <c r="W14" s="531">
        <f t="shared" si="5"/>
        <v>0.67335304443225452</v>
      </c>
      <c r="X14" s="531">
        <f t="shared" si="3"/>
        <v>0.67049241645244217</v>
      </c>
      <c r="Y14" s="531">
        <f t="shared" si="3"/>
        <v>0.54353555555555566</v>
      </c>
      <c r="Z14" s="531">
        <f t="shared" si="3"/>
        <v>0.73313052631578934</v>
      </c>
      <c r="AA14" s="531">
        <f t="shared" si="3"/>
        <v>0.64007812500000005</v>
      </c>
      <c r="AB14" s="400"/>
      <c r="AC14" s="400"/>
      <c r="AD14" s="400"/>
      <c r="AE14" s="400"/>
    </row>
    <row r="15" spans="1:31" s="404" customFormat="1">
      <c r="A15" s="535" t="s">
        <v>14</v>
      </c>
      <c r="B15" s="525">
        <v>2566</v>
      </c>
      <c r="C15" s="526">
        <f t="shared" si="4"/>
        <v>28750</v>
      </c>
      <c r="D15" s="539">
        <v>21667</v>
      </c>
      <c r="E15" s="539">
        <v>1110</v>
      </c>
      <c r="F15" s="539">
        <v>3935</v>
      </c>
      <c r="G15" s="539">
        <v>2038</v>
      </c>
      <c r="H15" s="526">
        <f t="shared" si="0"/>
        <v>729</v>
      </c>
      <c r="I15" s="540">
        <v>621</v>
      </c>
      <c r="J15" s="539">
        <v>23</v>
      </c>
      <c r="K15" s="539">
        <v>65</v>
      </c>
      <c r="L15" s="539">
        <v>20</v>
      </c>
      <c r="M15" s="526">
        <f t="shared" si="1"/>
        <v>2262</v>
      </c>
      <c r="N15" s="539">
        <v>1965</v>
      </c>
      <c r="O15" s="539">
        <v>76</v>
      </c>
      <c r="P15" s="539">
        <v>193</v>
      </c>
      <c r="Q15" s="539">
        <v>28</v>
      </c>
      <c r="R15" s="529">
        <f t="shared" si="2"/>
        <v>398.79779999999994</v>
      </c>
      <c r="S15" s="541">
        <v>338.09539999999998</v>
      </c>
      <c r="T15" s="541">
        <v>14.496699999999999</v>
      </c>
      <c r="U15" s="541">
        <v>37.704499999999996</v>
      </c>
      <c r="V15" s="541">
        <v>8.5012000000000008</v>
      </c>
      <c r="W15" s="531">
        <f t="shared" si="5"/>
        <v>0.54704773662551431</v>
      </c>
      <c r="X15" s="531">
        <f t="shared" si="3"/>
        <v>0.54443703703703705</v>
      </c>
      <c r="Y15" s="531">
        <f t="shared" si="3"/>
        <v>0.63029130434782599</v>
      </c>
      <c r="Z15" s="531">
        <f t="shared" si="3"/>
        <v>0.58006923076923067</v>
      </c>
      <c r="AA15" s="531">
        <f t="shared" si="3"/>
        <v>0.42506000000000005</v>
      </c>
      <c r="AB15" s="400"/>
      <c r="AC15" s="400"/>
      <c r="AD15" s="400"/>
      <c r="AE15" s="400"/>
    </row>
    <row r="16" spans="1:31" s="404" customFormat="1">
      <c r="A16" s="535" t="s">
        <v>15</v>
      </c>
      <c r="B16" s="525">
        <v>2566</v>
      </c>
      <c r="C16" s="526">
        <f t="shared" si="4"/>
        <v>199947</v>
      </c>
      <c r="D16" s="539">
        <v>148358</v>
      </c>
      <c r="E16" s="539">
        <v>13233</v>
      </c>
      <c r="F16" s="539">
        <v>26999</v>
      </c>
      <c r="G16" s="539">
        <v>11357</v>
      </c>
      <c r="H16" s="526">
        <f t="shared" si="0"/>
        <v>12466</v>
      </c>
      <c r="I16" s="540">
        <v>10165</v>
      </c>
      <c r="J16" s="539">
        <v>680</v>
      </c>
      <c r="K16" s="539">
        <v>1204</v>
      </c>
      <c r="L16" s="539">
        <v>417</v>
      </c>
      <c r="M16" s="526">
        <f t="shared" si="1"/>
        <v>45424</v>
      </c>
      <c r="N16" s="539">
        <v>36082</v>
      </c>
      <c r="O16" s="539">
        <v>2299</v>
      </c>
      <c r="P16" s="539">
        <v>4962</v>
      </c>
      <c r="Q16" s="539">
        <v>2081</v>
      </c>
      <c r="R16" s="529">
        <f t="shared" si="2"/>
        <v>14568.2996</v>
      </c>
      <c r="S16" s="541">
        <v>11549.132900000001</v>
      </c>
      <c r="T16" s="541">
        <v>801.94939999999997</v>
      </c>
      <c r="U16" s="541">
        <v>1487.2003999999999</v>
      </c>
      <c r="V16" s="541">
        <v>730.01690000000008</v>
      </c>
      <c r="W16" s="531">
        <f t="shared" si="5"/>
        <v>1.1686426760789348</v>
      </c>
      <c r="X16" s="531">
        <f t="shared" si="3"/>
        <v>1.1361665420560749</v>
      </c>
      <c r="Y16" s="531">
        <f t="shared" si="3"/>
        <v>1.1793373529411764</v>
      </c>
      <c r="Z16" s="531">
        <f t="shared" si="3"/>
        <v>1.2352162790697674</v>
      </c>
      <c r="AA16" s="531">
        <f t="shared" si="3"/>
        <v>1.7506400479616309</v>
      </c>
      <c r="AB16" s="400"/>
      <c r="AC16" s="400"/>
      <c r="AD16" s="400"/>
      <c r="AE16" s="400"/>
    </row>
    <row r="17" spans="1:31" s="404" customFormat="1">
      <c r="A17" s="535" t="s">
        <v>16</v>
      </c>
      <c r="B17" s="525">
        <v>2566</v>
      </c>
      <c r="C17" s="526">
        <f t="shared" si="4"/>
        <v>67902</v>
      </c>
      <c r="D17" s="539">
        <v>52437</v>
      </c>
      <c r="E17" s="539">
        <v>2470</v>
      </c>
      <c r="F17" s="539">
        <v>6180</v>
      </c>
      <c r="G17" s="539">
        <v>6815</v>
      </c>
      <c r="H17" s="526">
        <f t="shared" si="0"/>
        <v>2301</v>
      </c>
      <c r="I17" s="540">
        <v>1934</v>
      </c>
      <c r="J17" s="539">
        <v>76</v>
      </c>
      <c r="K17" s="539">
        <v>197</v>
      </c>
      <c r="L17" s="539">
        <v>94</v>
      </c>
      <c r="M17" s="526">
        <f t="shared" si="1"/>
        <v>6584</v>
      </c>
      <c r="N17" s="539">
        <v>5603</v>
      </c>
      <c r="O17" s="539">
        <v>151</v>
      </c>
      <c r="P17" s="539">
        <v>650</v>
      </c>
      <c r="Q17" s="539">
        <v>180</v>
      </c>
      <c r="R17" s="529">
        <f t="shared" si="2"/>
        <v>1543.6744000000001</v>
      </c>
      <c r="S17" s="541">
        <v>1280.7258000000002</v>
      </c>
      <c r="T17" s="541">
        <v>42.838199999999993</v>
      </c>
      <c r="U17" s="541">
        <v>132.4511</v>
      </c>
      <c r="V17" s="541">
        <v>87.659300000000002</v>
      </c>
      <c r="W17" s="531">
        <f t="shared" si="5"/>
        <v>0.67087109952194701</v>
      </c>
      <c r="X17" s="531">
        <f t="shared" si="3"/>
        <v>0.66221602895553267</v>
      </c>
      <c r="Y17" s="531">
        <f t="shared" si="3"/>
        <v>0.56366052631578933</v>
      </c>
      <c r="Z17" s="531">
        <f t="shared" si="3"/>
        <v>0.67234060913705584</v>
      </c>
      <c r="AA17" s="531">
        <f t="shared" si="3"/>
        <v>0.93254574468085105</v>
      </c>
      <c r="AB17" s="400"/>
      <c r="AC17" s="400"/>
      <c r="AD17" s="400"/>
      <c r="AE17" s="400"/>
    </row>
    <row r="18" spans="1:31" s="404" customFormat="1">
      <c r="A18" s="535" t="s">
        <v>200</v>
      </c>
      <c r="B18" s="525">
        <v>2566</v>
      </c>
      <c r="C18" s="526">
        <f t="shared" si="4"/>
        <v>109586</v>
      </c>
      <c r="D18" s="539">
        <v>87664</v>
      </c>
      <c r="E18" s="539">
        <v>4531</v>
      </c>
      <c r="F18" s="539">
        <v>11432</v>
      </c>
      <c r="G18" s="539">
        <v>5959</v>
      </c>
      <c r="H18" s="526">
        <f t="shared" si="0"/>
        <v>5326</v>
      </c>
      <c r="I18" s="540">
        <v>4782</v>
      </c>
      <c r="J18" s="539">
        <v>138</v>
      </c>
      <c r="K18" s="539">
        <v>280</v>
      </c>
      <c r="L18" s="539">
        <v>126</v>
      </c>
      <c r="M18" s="526">
        <f t="shared" si="1"/>
        <v>14727</v>
      </c>
      <c r="N18" s="539">
        <v>13270</v>
      </c>
      <c r="O18" s="539">
        <v>459</v>
      </c>
      <c r="P18" s="539">
        <v>726</v>
      </c>
      <c r="Q18" s="539">
        <v>272</v>
      </c>
      <c r="R18" s="529">
        <f t="shared" si="2"/>
        <v>3586.5553000000004</v>
      </c>
      <c r="S18" s="541">
        <v>3187.3352000000004</v>
      </c>
      <c r="T18" s="541">
        <v>109.929</v>
      </c>
      <c r="U18" s="541">
        <v>193.13669999999999</v>
      </c>
      <c r="V18" s="541">
        <v>96.154399999999995</v>
      </c>
      <c r="W18" s="531">
        <f t="shared" si="5"/>
        <v>0.67340505069470535</v>
      </c>
      <c r="X18" s="531">
        <f t="shared" si="3"/>
        <v>0.6665276453366793</v>
      </c>
      <c r="Y18" s="531">
        <f t="shared" si="3"/>
        <v>0.79658695652173916</v>
      </c>
      <c r="Z18" s="531">
        <f t="shared" si="3"/>
        <v>0.6897739285714285</v>
      </c>
      <c r="AA18" s="531">
        <f t="shared" si="3"/>
        <v>0.76313015873015866</v>
      </c>
      <c r="AB18" s="400"/>
      <c r="AC18" s="400"/>
      <c r="AD18" s="400"/>
      <c r="AE18" s="400"/>
    </row>
    <row r="19" spans="1:31" s="404" customFormat="1">
      <c r="A19" s="535" t="s">
        <v>17</v>
      </c>
      <c r="B19" s="525">
        <v>2566</v>
      </c>
      <c r="C19" s="526">
        <f t="shared" si="4"/>
        <v>117262</v>
      </c>
      <c r="D19" s="542">
        <v>93640</v>
      </c>
      <c r="E19" s="542">
        <v>4674</v>
      </c>
      <c r="F19" s="542">
        <v>11636</v>
      </c>
      <c r="G19" s="542">
        <v>7312</v>
      </c>
      <c r="H19" s="526">
        <f t="shared" si="0"/>
        <v>5215</v>
      </c>
      <c r="I19" s="543">
        <v>4358</v>
      </c>
      <c r="J19" s="542">
        <v>214</v>
      </c>
      <c r="K19" s="542">
        <v>563</v>
      </c>
      <c r="L19" s="542">
        <v>80</v>
      </c>
      <c r="M19" s="526">
        <f t="shared" si="1"/>
        <v>15866</v>
      </c>
      <c r="N19" s="542">
        <v>13425</v>
      </c>
      <c r="O19" s="542">
        <v>596</v>
      </c>
      <c r="P19" s="542">
        <v>1703</v>
      </c>
      <c r="Q19" s="542">
        <v>142</v>
      </c>
      <c r="R19" s="529">
        <f t="shared" si="2"/>
        <v>3251.1506000000004</v>
      </c>
      <c r="S19" s="544">
        <v>2747.8742000000002</v>
      </c>
      <c r="T19" s="544">
        <v>122.11889999999998</v>
      </c>
      <c r="U19" s="544">
        <v>348.64780000000002</v>
      </c>
      <c r="V19" s="544">
        <v>32.509700000000002</v>
      </c>
      <c r="W19" s="531">
        <f t="shared" si="5"/>
        <v>0.62342293384467884</v>
      </c>
      <c r="X19" s="531">
        <f t="shared" si="3"/>
        <v>0.63053561266636071</v>
      </c>
      <c r="Y19" s="531">
        <f t="shared" si="3"/>
        <v>0.57064906542056071</v>
      </c>
      <c r="Z19" s="531">
        <f t="shared" si="3"/>
        <v>0.61926785079928959</v>
      </c>
      <c r="AA19" s="531">
        <f t="shared" si="3"/>
        <v>0.40637125000000002</v>
      </c>
      <c r="AB19" s="400"/>
      <c r="AC19" s="400"/>
      <c r="AD19" s="400"/>
      <c r="AE19" s="400"/>
    </row>
    <row r="20" spans="1:31" s="404" customFormat="1">
      <c r="A20" s="535" t="s">
        <v>18</v>
      </c>
      <c r="B20" s="525">
        <v>2566</v>
      </c>
      <c r="C20" s="526">
        <f t="shared" si="4"/>
        <v>89351</v>
      </c>
      <c r="D20" s="542">
        <v>77392</v>
      </c>
      <c r="E20" s="542">
        <v>2388</v>
      </c>
      <c r="F20" s="542">
        <v>5366</v>
      </c>
      <c r="G20" s="542">
        <v>4205</v>
      </c>
      <c r="H20" s="526">
        <f t="shared" si="0"/>
        <v>2540</v>
      </c>
      <c r="I20" s="543">
        <v>2169</v>
      </c>
      <c r="J20" s="542">
        <v>67</v>
      </c>
      <c r="K20" s="542">
        <v>211</v>
      </c>
      <c r="L20" s="542">
        <v>93</v>
      </c>
      <c r="M20" s="526">
        <f t="shared" si="1"/>
        <v>7357</v>
      </c>
      <c r="N20" s="542">
        <v>6466</v>
      </c>
      <c r="O20" s="542">
        <v>142</v>
      </c>
      <c r="P20" s="542">
        <v>598</v>
      </c>
      <c r="Q20" s="542">
        <v>151</v>
      </c>
      <c r="R20" s="529">
        <f t="shared" si="2"/>
        <v>1464.7821000000004</v>
      </c>
      <c r="S20" s="544">
        <v>1256.7817000000002</v>
      </c>
      <c r="T20" s="544">
        <v>36.448999999999998</v>
      </c>
      <c r="U20" s="544">
        <v>117.1348</v>
      </c>
      <c r="V20" s="544">
        <v>54.416600000000003</v>
      </c>
      <c r="W20" s="531">
        <f t="shared" si="5"/>
        <v>0.57668586614173245</v>
      </c>
      <c r="X20" s="531">
        <f t="shared" si="3"/>
        <v>0.57942909174734913</v>
      </c>
      <c r="Y20" s="531">
        <f t="shared" si="3"/>
        <v>0.54401492537313434</v>
      </c>
      <c r="Z20" s="531">
        <f t="shared" si="3"/>
        <v>0.55514123222748812</v>
      </c>
      <c r="AA20" s="531">
        <f t="shared" si="3"/>
        <v>0.58512473118279573</v>
      </c>
      <c r="AB20" s="400"/>
      <c r="AC20" s="400"/>
      <c r="AD20" s="400"/>
      <c r="AE20" s="400"/>
    </row>
    <row r="21" spans="1:31" s="404" customFormat="1">
      <c r="A21" s="535" t="s">
        <v>19</v>
      </c>
      <c r="B21" s="525">
        <v>2566</v>
      </c>
      <c r="C21" s="526">
        <f t="shared" si="4"/>
        <v>42123</v>
      </c>
      <c r="D21" s="532">
        <v>33122</v>
      </c>
      <c r="E21" s="532">
        <v>2390</v>
      </c>
      <c r="F21" s="532">
        <v>4105</v>
      </c>
      <c r="G21" s="532">
        <v>2506</v>
      </c>
      <c r="H21" s="526">
        <f t="shared" si="0"/>
        <v>1832</v>
      </c>
      <c r="I21" s="533">
        <v>1565</v>
      </c>
      <c r="J21" s="532">
        <v>89</v>
      </c>
      <c r="K21" s="532">
        <v>143</v>
      </c>
      <c r="L21" s="532">
        <v>35</v>
      </c>
      <c r="M21" s="526">
        <f t="shared" si="1"/>
        <v>5005</v>
      </c>
      <c r="N21" s="532">
        <v>4264</v>
      </c>
      <c r="O21" s="532">
        <v>256</v>
      </c>
      <c r="P21" s="532">
        <v>430</v>
      </c>
      <c r="Q21" s="532">
        <v>55</v>
      </c>
      <c r="R21" s="529">
        <f t="shared" si="2"/>
        <v>969.61000000000013</v>
      </c>
      <c r="S21" s="534">
        <v>821.22210000000007</v>
      </c>
      <c r="T21" s="534">
        <v>54.586799999999997</v>
      </c>
      <c r="U21" s="534">
        <v>73.015299999999996</v>
      </c>
      <c r="V21" s="534">
        <v>20.785800000000002</v>
      </c>
      <c r="W21" s="531">
        <f t="shared" si="5"/>
        <v>0.52926310043668134</v>
      </c>
      <c r="X21" s="531">
        <f t="shared" si="3"/>
        <v>0.5247425559105432</v>
      </c>
      <c r="Y21" s="531">
        <f t="shared" si="3"/>
        <v>0.61333483146067413</v>
      </c>
      <c r="Z21" s="531">
        <f t="shared" si="3"/>
        <v>0.51059650349650343</v>
      </c>
      <c r="AA21" s="531">
        <f t="shared" si="3"/>
        <v>0.59388000000000007</v>
      </c>
      <c r="AB21" s="400"/>
      <c r="AC21" s="400"/>
      <c r="AD21" s="400"/>
      <c r="AE21" s="400"/>
    </row>
    <row r="22" spans="1:31" s="404" customFormat="1">
      <c r="A22" s="535" t="s">
        <v>20</v>
      </c>
      <c r="B22" s="525">
        <v>2566</v>
      </c>
      <c r="C22" s="526">
        <f t="shared" si="4"/>
        <v>76830</v>
      </c>
      <c r="D22" s="532">
        <v>60812</v>
      </c>
      <c r="E22" s="532">
        <v>3781</v>
      </c>
      <c r="F22" s="532">
        <v>9756</v>
      </c>
      <c r="G22" s="532">
        <v>2481</v>
      </c>
      <c r="H22" s="526">
        <f t="shared" si="0"/>
        <v>3296</v>
      </c>
      <c r="I22" s="533">
        <v>2689</v>
      </c>
      <c r="J22" s="532">
        <v>182</v>
      </c>
      <c r="K22" s="532">
        <v>371</v>
      </c>
      <c r="L22" s="532">
        <v>54</v>
      </c>
      <c r="M22" s="526">
        <f>N22+O22+P22+Q22</f>
        <v>9346</v>
      </c>
      <c r="N22" s="532">
        <v>7712</v>
      </c>
      <c r="O22" s="532">
        <v>425</v>
      </c>
      <c r="P22" s="532">
        <v>1073</v>
      </c>
      <c r="Q22" s="532">
        <v>136</v>
      </c>
      <c r="R22" s="529">
        <f t="shared" si="2"/>
        <v>1722.2572</v>
      </c>
      <c r="S22" s="534">
        <v>1406.5558000000001</v>
      </c>
      <c r="T22" s="534">
        <v>88.109399999999994</v>
      </c>
      <c r="U22" s="534">
        <v>201.42219999999998</v>
      </c>
      <c r="V22" s="534">
        <v>26.169800000000002</v>
      </c>
      <c r="W22" s="531">
        <f t="shared" si="5"/>
        <v>0.52252949029126217</v>
      </c>
      <c r="X22" s="531">
        <f t="shared" si="3"/>
        <v>0.52307764968389736</v>
      </c>
      <c r="Y22" s="531">
        <f t="shared" si="3"/>
        <v>0.4841175824175824</v>
      </c>
      <c r="Z22" s="531">
        <f t="shared" si="3"/>
        <v>0.54291698113207543</v>
      </c>
      <c r="AA22" s="531">
        <f t="shared" si="3"/>
        <v>0.48462592592592596</v>
      </c>
      <c r="AB22" s="400"/>
      <c r="AC22" s="400"/>
      <c r="AD22" s="400"/>
      <c r="AE22" s="400"/>
    </row>
    <row r="23" spans="1:31" s="404" customFormat="1">
      <c r="A23" s="535" t="s">
        <v>21</v>
      </c>
      <c r="B23" s="525">
        <v>2566</v>
      </c>
      <c r="C23" s="526">
        <f t="shared" si="4"/>
        <v>66339</v>
      </c>
      <c r="D23" s="527">
        <v>51992</v>
      </c>
      <c r="E23" s="527">
        <v>2731</v>
      </c>
      <c r="F23" s="527">
        <v>6400</v>
      </c>
      <c r="G23" s="527">
        <v>5216</v>
      </c>
      <c r="H23" s="526">
        <f t="shared" si="0"/>
        <v>1437</v>
      </c>
      <c r="I23" s="528">
        <v>1281</v>
      </c>
      <c r="J23" s="527">
        <v>36</v>
      </c>
      <c r="K23" s="527">
        <v>79</v>
      </c>
      <c r="L23" s="527">
        <v>41</v>
      </c>
      <c r="M23" s="526">
        <f>N23+O23+P23+Q23</f>
        <v>4866</v>
      </c>
      <c r="N23" s="527">
        <v>4455</v>
      </c>
      <c r="O23" s="527">
        <v>95</v>
      </c>
      <c r="P23" s="527">
        <v>254</v>
      </c>
      <c r="Q23" s="527">
        <v>62</v>
      </c>
      <c r="R23" s="529">
        <f t="shared" si="2"/>
        <v>1053.3200999999999</v>
      </c>
      <c r="S23" s="530">
        <v>952.04510000000005</v>
      </c>
      <c r="T23" s="530">
        <v>23.345499999999998</v>
      </c>
      <c r="U23" s="530">
        <v>52.612200000000009</v>
      </c>
      <c r="V23" s="530">
        <v>25.317299999999999</v>
      </c>
      <c r="W23" s="531">
        <f t="shared" si="5"/>
        <v>0.7329993736951983</v>
      </c>
      <c r="X23" s="531">
        <f t="shared" si="3"/>
        <v>0.74320460577673697</v>
      </c>
      <c r="Y23" s="531">
        <f t="shared" si="3"/>
        <v>0.6484861111111111</v>
      </c>
      <c r="Z23" s="531">
        <f t="shared" si="3"/>
        <v>0.66597721518987352</v>
      </c>
      <c r="AA23" s="531">
        <f t="shared" si="3"/>
        <v>0.61749512195121947</v>
      </c>
      <c r="AB23" s="400"/>
      <c r="AC23" s="400"/>
      <c r="AD23" s="400"/>
      <c r="AE23" s="400"/>
    </row>
    <row r="24" spans="1:31" s="404" customFormat="1">
      <c r="A24" s="535" t="s">
        <v>22</v>
      </c>
      <c r="B24" s="525">
        <v>2566</v>
      </c>
      <c r="C24" s="526">
        <f t="shared" si="4"/>
        <v>58403</v>
      </c>
      <c r="D24" s="527">
        <v>48403</v>
      </c>
      <c r="E24" s="527">
        <v>2876</v>
      </c>
      <c r="F24" s="527">
        <v>4287</v>
      </c>
      <c r="G24" s="527">
        <v>2837</v>
      </c>
      <c r="H24" s="526">
        <f t="shared" si="0"/>
        <v>2174</v>
      </c>
      <c r="I24" s="528">
        <v>1936</v>
      </c>
      <c r="J24" s="527">
        <v>76</v>
      </c>
      <c r="K24" s="527">
        <v>131</v>
      </c>
      <c r="L24" s="527">
        <v>31</v>
      </c>
      <c r="M24" s="526">
        <f>N24+O24+P24+Q24</f>
        <v>4903</v>
      </c>
      <c r="N24" s="527">
        <v>4400</v>
      </c>
      <c r="O24" s="527">
        <v>152</v>
      </c>
      <c r="P24" s="527">
        <v>300</v>
      </c>
      <c r="Q24" s="527">
        <v>51</v>
      </c>
      <c r="R24" s="529">
        <f t="shared" si="2"/>
        <v>1210.0183</v>
      </c>
      <c r="S24" s="530">
        <v>1089.6626999999999</v>
      </c>
      <c r="T24" s="530">
        <v>34.984300000000005</v>
      </c>
      <c r="U24" s="530">
        <v>70.954999999999998</v>
      </c>
      <c r="V24" s="530">
        <v>14.4163</v>
      </c>
      <c r="W24" s="531">
        <f t="shared" si="5"/>
        <v>0.55658615455381788</v>
      </c>
      <c r="X24" s="531">
        <f t="shared" si="3"/>
        <v>0.56284230371900823</v>
      </c>
      <c r="Y24" s="531">
        <f t="shared" si="3"/>
        <v>0.46031973684210531</v>
      </c>
      <c r="Z24" s="531">
        <f t="shared" si="3"/>
        <v>0.5416412213740458</v>
      </c>
      <c r="AA24" s="531">
        <f t="shared" si="3"/>
        <v>0.46504193548387096</v>
      </c>
      <c r="AB24" s="400"/>
      <c r="AC24" s="400"/>
      <c r="AD24" s="400"/>
      <c r="AE24" s="400"/>
    </row>
    <row r="25" spans="1:31" s="404" customFormat="1">
      <c r="A25" s="535" t="s">
        <v>202</v>
      </c>
      <c r="B25" s="525">
        <v>2566</v>
      </c>
      <c r="C25" s="526">
        <f t="shared" si="4"/>
        <v>260217</v>
      </c>
      <c r="D25" s="527">
        <v>154183</v>
      </c>
      <c r="E25" s="527">
        <v>14634</v>
      </c>
      <c r="F25" s="527">
        <v>30893</v>
      </c>
      <c r="G25" s="527">
        <v>60507</v>
      </c>
      <c r="H25" s="526">
        <f t="shared" si="0"/>
        <v>13063</v>
      </c>
      <c r="I25" s="528">
        <v>10569</v>
      </c>
      <c r="J25" s="527">
        <v>599</v>
      </c>
      <c r="K25" s="527">
        <v>1245</v>
      </c>
      <c r="L25" s="527">
        <v>650</v>
      </c>
      <c r="M25" s="526">
        <f>N25+O25+P25+Q25</f>
        <v>45656</v>
      </c>
      <c r="N25" s="527">
        <v>36687</v>
      </c>
      <c r="O25" s="527">
        <v>2108</v>
      </c>
      <c r="P25" s="527">
        <v>4623</v>
      </c>
      <c r="Q25" s="527">
        <v>2238</v>
      </c>
      <c r="R25" s="529">
        <f t="shared" si="2"/>
        <v>16950.5563</v>
      </c>
      <c r="S25" s="530">
        <v>13434.6387</v>
      </c>
      <c r="T25" s="530">
        <v>800.17740000000003</v>
      </c>
      <c r="U25" s="530">
        <v>1657.4695999999997</v>
      </c>
      <c r="V25" s="530">
        <v>1058.2706000000001</v>
      </c>
      <c r="W25" s="531">
        <f t="shared" si="5"/>
        <v>1.2976005741407028</v>
      </c>
      <c r="X25" s="531">
        <f t="shared" si="5"/>
        <v>1.2711362191314219</v>
      </c>
      <c r="Y25" s="531">
        <f t="shared" si="5"/>
        <v>1.3358554257095159</v>
      </c>
      <c r="Z25" s="531">
        <f t="shared" si="5"/>
        <v>1.3313008835341362</v>
      </c>
      <c r="AA25" s="531">
        <f t="shared" si="5"/>
        <v>1.6281086153846154</v>
      </c>
      <c r="AB25" s="400"/>
      <c r="AC25" s="400"/>
      <c r="AD25" s="400"/>
      <c r="AE25" s="400"/>
    </row>
    <row r="26" spans="1:31" s="404" customFormat="1">
      <c r="A26" s="545" t="s">
        <v>23</v>
      </c>
      <c r="B26" s="525">
        <v>2566</v>
      </c>
      <c r="C26" s="526">
        <f t="shared" si="4"/>
        <v>47387</v>
      </c>
      <c r="D26" s="546">
        <v>37779</v>
      </c>
      <c r="E26" s="527">
        <v>1911</v>
      </c>
      <c r="F26" s="527">
        <v>4973</v>
      </c>
      <c r="G26" s="527">
        <v>2724</v>
      </c>
      <c r="H26" s="526">
        <f t="shared" si="0"/>
        <v>2652</v>
      </c>
      <c r="I26" s="547">
        <v>2218</v>
      </c>
      <c r="J26" s="548">
        <v>102</v>
      </c>
      <c r="K26" s="548">
        <v>286</v>
      </c>
      <c r="L26" s="548">
        <v>46</v>
      </c>
      <c r="M26" s="526">
        <f>N26+O26+P26+Q26</f>
        <v>6799</v>
      </c>
      <c r="N26" s="548">
        <v>5755</v>
      </c>
      <c r="O26" s="548">
        <v>232</v>
      </c>
      <c r="P26" s="548">
        <v>735</v>
      </c>
      <c r="Q26" s="548">
        <v>77</v>
      </c>
      <c r="R26" s="529">
        <f t="shared" si="2"/>
        <v>1733.4436999999998</v>
      </c>
      <c r="S26" s="549">
        <v>1456.2069999999999</v>
      </c>
      <c r="T26" s="549">
        <v>62.240499999999997</v>
      </c>
      <c r="U26" s="549">
        <v>192.27010000000001</v>
      </c>
      <c r="V26" s="549">
        <v>22.726099999999995</v>
      </c>
      <c r="W26" s="531">
        <f t="shared" si="5"/>
        <v>0.65363638763197585</v>
      </c>
      <c r="X26" s="531">
        <f t="shared" si="5"/>
        <v>0.65654057709648328</v>
      </c>
      <c r="Y26" s="531">
        <f t="shared" si="5"/>
        <v>0.61020098039215687</v>
      </c>
      <c r="Z26" s="531">
        <f t="shared" si="5"/>
        <v>0.67227307692307692</v>
      </c>
      <c r="AA26" s="531">
        <f t="shared" si="5"/>
        <v>0.49404565217391294</v>
      </c>
      <c r="AB26" s="400"/>
      <c r="AC26" s="400"/>
      <c r="AD26" s="400"/>
      <c r="AE26" s="400"/>
    </row>
    <row r="27" spans="1:31">
      <c r="A27" s="550" t="s">
        <v>36</v>
      </c>
      <c r="B27" s="494">
        <v>2566</v>
      </c>
      <c r="C27" s="551">
        <f>SUM(C9:C26)</f>
        <v>2260840</v>
      </c>
      <c r="D27" s="552">
        <f>SUM(D9:D26)</f>
        <v>1622920</v>
      </c>
      <c r="E27" s="552">
        <f>SUM(E9:E26)</f>
        <v>152496</v>
      </c>
      <c r="F27" s="552">
        <f>SUM(F9:F26)</f>
        <v>312799</v>
      </c>
      <c r="G27" s="552">
        <f>SUM(G9:G26)</f>
        <v>172625</v>
      </c>
      <c r="H27" s="552">
        <f t="shared" ref="H27:V27" si="6">SUM(H9:H26)</f>
        <v>110449</v>
      </c>
      <c r="I27" s="552">
        <f t="shared" si="6"/>
        <v>88244</v>
      </c>
      <c r="J27" s="552">
        <f t="shared" si="6"/>
        <v>6730</v>
      </c>
      <c r="K27" s="552">
        <f t="shared" si="6"/>
        <v>12146</v>
      </c>
      <c r="L27" s="552">
        <f t="shared" si="6"/>
        <v>3329</v>
      </c>
      <c r="M27" s="552">
        <f t="shared" si="6"/>
        <v>442475</v>
      </c>
      <c r="N27" s="552">
        <f t="shared" si="6"/>
        <v>349315</v>
      </c>
      <c r="O27" s="552">
        <f t="shared" si="6"/>
        <v>26746</v>
      </c>
      <c r="P27" s="552">
        <f t="shared" si="6"/>
        <v>55129</v>
      </c>
      <c r="Q27" s="552">
        <f t="shared" si="6"/>
        <v>11285</v>
      </c>
      <c r="R27" s="553">
        <f t="shared" si="6"/>
        <v>144645.92320000002</v>
      </c>
      <c r="S27" s="554">
        <f t="shared" si="6"/>
        <v>114197.7243</v>
      </c>
      <c r="T27" s="554">
        <f t="shared" si="6"/>
        <v>8801.8163999999997</v>
      </c>
      <c r="U27" s="554">
        <f t="shared" si="6"/>
        <v>17411.363999999998</v>
      </c>
      <c r="V27" s="554">
        <f t="shared" si="6"/>
        <v>4235.0185000000001</v>
      </c>
      <c r="W27" s="531">
        <f t="shared" si="5"/>
        <v>1.3096173184003479</v>
      </c>
      <c r="X27" s="531">
        <f t="shared" si="5"/>
        <v>1.2941131895652962</v>
      </c>
      <c r="Y27" s="531">
        <f t="shared" si="5"/>
        <v>1.3078479049034175</v>
      </c>
      <c r="Z27" s="531">
        <f t="shared" si="5"/>
        <v>1.4335060102091222</v>
      </c>
      <c r="AA27" s="531">
        <f t="shared" si="5"/>
        <v>1.2721593571643137</v>
      </c>
    </row>
    <row r="28" spans="1:31">
      <c r="A28" s="511"/>
      <c r="B28" s="506"/>
      <c r="C28" s="505" t="s">
        <v>205</v>
      </c>
      <c r="D28" s="555"/>
      <c r="E28" s="555"/>
      <c r="F28" s="555"/>
      <c r="G28" s="555"/>
      <c r="H28" s="556"/>
      <c r="I28" s="555"/>
      <c r="J28" s="555"/>
      <c r="K28" s="555"/>
      <c r="L28" s="555"/>
      <c r="M28" s="505" t="s">
        <v>205</v>
      </c>
      <c r="N28" s="557"/>
      <c r="O28" s="557"/>
      <c r="P28" s="557"/>
      <c r="Q28" s="557"/>
      <c r="R28" s="558"/>
      <c r="S28" s="559"/>
      <c r="T28" s="559"/>
      <c r="U28" s="559"/>
      <c r="V28" s="505" t="s">
        <v>205</v>
      </c>
      <c r="W28" s="504"/>
      <c r="X28" s="504"/>
      <c r="Y28" s="504"/>
      <c r="Z28" s="504"/>
      <c r="AA28" s="504"/>
    </row>
    <row r="29" spans="1:31">
      <c r="A29" s="511"/>
      <c r="B29" s="506"/>
      <c r="C29" s="508" t="s">
        <v>207</v>
      </c>
      <c r="D29" s="560"/>
      <c r="E29" s="560"/>
      <c r="F29" s="560"/>
      <c r="G29" s="560"/>
      <c r="H29" s="561"/>
      <c r="I29" s="560"/>
      <c r="J29" s="560"/>
      <c r="K29" s="560"/>
      <c r="L29" s="560"/>
      <c r="M29" s="508" t="s">
        <v>207</v>
      </c>
      <c r="N29" s="504"/>
      <c r="O29" s="504"/>
      <c r="P29" s="504"/>
      <c r="Q29" s="504"/>
      <c r="R29" s="511"/>
      <c r="S29" s="560"/>
      <c r="T29" s="560"/>
      <c r="U29" s="560"/>
      <c r="V29" s="508" t="s">
        <v>207</v>
      </c>
      <c r="W29" s="504"/>
      <c r="X29" s="504"/>
      <c r="Y29" s="504"/>
      <c r="Z29" s="504"/>
      <c r="AA29" s="504"/>
    </row>
    <row r="30" spans="1:31" s="412" customFormat="1">
      <c r="A30" s="511"/>
      <c r="B30" s="506"/>
      <c r="C30" s="511" t="s">
        <v>218</v>
      </c>
      <c r="D30" s="504"/>
      <c r="E30" s="504"/>
      <c r="F30" s="504"/>
      <c r="G30" s="504"/>
      <c r="H30" s="511"/>
      <c r="I30" s="504"/>
      <c r="J30" s="504"/>
      <c r="K30" s="504"/>
      <c r="L30" s="504"/>
      <c r="M30" s="511" t="s">
        <v>218</v>
      </c>
      <c r="N30" s="504"/>
      <c r="O30" s="504"/>
      <c r="P30" s="504"/>
      <c r="Q30" s="504"/>
      <c r="R30" s="511"/>
      <c r="S30" s="504"/>
      <c r="T30" s="504"/>
      <c r="U30" s="504"/>
      <c r="V30" s="511" t="s">
        <v>218</v>
      </c>
      <c r="W30" s="504"/>
      <c r="X30" s="504"/>
      <c r="Y30" s="504"/>
      <c r="Z30" s="504"/>
      <c r="AA30" s="504"/>
      <c r="AB30" s="411"/>
      <c r="AC30" s="411"/>
      <c r="AD30" s="411"/>
      <c r="AE30" s="411"/>
    </row>
    <row r="31" spans="1:31">
      <c r="A31" s="511"/>
      <c r="B31" s="511"/>
      <c r="C31" s="511" t="s">
        <v>219</v>
      </c>
      <c r="D31" s="511"/>
      <c r="E31" s="511"/>
      <c r="F31" s="511"/>
      <c r="G31" s="511"/>
      <c r="H31" s="511"/>
      <c r="I31" s="511"/>
      <c r="J31" s="511"/>
      <c r="K31" s="511"/>
      <c r="L31" s="511"/>
      <c r="M31" s="511" t="s">
        <v>219</v>
      </c>
      <c r="N31" s="511"/>
      <c r="O31" s="511"/>
      <c r="P31" s="511"/>
      <c r="Q31" s="511"/>
      <c r="R31" s="511"/>
      <c r="S31" s="511"/>
      <c r="T31" s="511"/>
      <c r="U31" s="511"/>
      <c r="V31" s="511" t="s">
        <v>220</v>
      </c>
      <c r="W31" s="511"/>
      <c r="X31" s="511"/>
      <c r="Y31" s="511"/>
      <c r="Z31" s="511"/>
      <c r="AA31" s="511"/>
    </row>
    <row r="32" spans="1:31">
      <c r="A32" s="399"/>
      <c r="B32" s="400"/>
      <c r="C32" s="414"/>
      <c r="D32" s="400"/>
      <c r="E32" s="400"/>
      <c r="F32" s="400"/>
      <c r="G32" s="400"/>
      <c r="H32" s="414"/>
      <c r="I32" s="400"/>
      <c r="J32" s="400"/>
      <c r="K32" s="400"/>
      <c r="L32" s="400"/>
      <c r="M32" s="414"/>
      <c r="N32" s="400"/>
      <c r="O32" s="400"/>
      <c r="P32" s="400"/>
      <c r="Q32" s="400"/>
      <c r="R32" s="414"/>
      <c r="S32" s="400"/>
      <c r="T32" s="400"/>
      <c r="U32" s="400"/>
      <c r="V32" s="400"/>
      <c r="W32" s="400"/>
      <c r="X32" s="400"/>
      <c r="Y32" s="400"/>
      <c r="Z32" s="400"/>
      <c r="AA32" s="400"/>
    </row>
    <row r="33" spans="1:27">
      <c r="A33" s="399"/>
      <c r="B33" s="400"/>
      <c r="C33" s="414"/>
      <c r="D33" s="400"/>
      <c r="E33" s="400"/>
      <c r="F33" s="400"/>
      <c r="G33" s="400"/>
      <c r="H33" s="414"/>
      <c r="I33" s="400"/>
      <c r="J33" s="400"/>
      <c r="K33" s="400"/>
      <c r="L33" s="400"/>
      <c r="M33" s="414"/>
      <c r="N33" s="400"/>
      <c r="O33" s="400"/>
      <c r="P33" s="400"/>
      <c r="Q33" s="400"/>
      <c r="R33" s="414"/>
      <c r="S33" s="400"/>
      <c r="T33" s="400"/>
      <c r="U33" s="400"/>
      <c r="V33" s="400"/>
      <c r="W33" s="400"/>
      <c r="X33" s="400"/>
      <c r="Y33" s="400"/>
      <c r="Z33" s="400"/>
      <c r="AA33" s="400"/>
    </row>
  </sheetData>
  <mergeCells count="15">
    <mergeCell ref="M5:U5"/>
    <mergeCell ref="V5:AA5"/>
    <mergeCell ref="A5:A8"/>
    <mergeCell ref="B5:B8"/>
    <mergeCell ref="C5:G6"/>
    <mergeCell ref="H5:L5"/>
    <mergeCell ref="H6:L6"/>
    <mergeCell ref="M6:Q6"/>
    <mergeCell ref="R6:V6"/>
    <mergeCell ref="W6:AA6"/>
    <mergeCell ref="C7:C8"/>
    <mergeCell ref="D7:D8"/>
    <mergeCell ref="E7:E8"/>
    <mergeCell ref="F7:F8"/>
    <mergeCell ref="G7:G8"/>
  </mergeCells>
  <printOptions horizontalCentered="1"/>
  <pageMargins left="0.43307086614173229" right="0.43307086614173229" top="0.59055118110236227" bottom="0.59055118110236227" header="0.31496062992125984" footer="0.31496062992125984"/>
  <pageSetup paperSize="9" scale="53" orientation="landscape" blackAndWhite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workbookViewId="0">
      <selection activeCell="G6" sqref="G6"/>
    </sheetView>
  </sheetViews>
  <sheetFormatPr defaultColWidth="9.125" defaultRowHeight="21"/>
  <cols>
    <col min="1" max="1" width="8" style="3" customWidth="1"/>
    <col min="2" max="2" width="13.875" style="2" customWidth="1"/>
    <col min="3" max="3" width="9.875" style="2" bestFit="1" customWidth="1"/>
    <col min="4" max="4" width="7.625" style="2" bestFit="1" customWidth="1"/>
    <col min="5" max="5" width="6" style="2" bestFit="1" customWidth="1"/>
    <col min="6" max="6" width="9.875" style="2" bestFit="1" customWidth="1"/>
    <col min="7" max="7" width="15.125" style="2" bestFit="1" customWidth="1"/>
    <col min="8" max="8" width="11.125" style="2" bestFit="1" customWidth="1"/>
    <col min="9" max="9" width="14" style="2" bestFit="1" customWidth="1"/>
    <col min="10" max="10" width="8.25" style="2" bestFit="1" customWidth="1"/>
    <col min="11" max="11" width="7.625" style="2" bestFit="1" customWidth="1"/>
    <col min="12" max="12" width="5.875" style="2" bestFit="1" customWidth="1"/>
    <col min="13" max="15" width="4.375" style="2" customWidth="1"/>
    <col min="16" max="16" width="5.875" style="2" bestFit="1" customWidth="1"/>
    <col min="17" max="20" width="4.375" style="2" customWidth="1"/>
    <col min="21" max="16384" width="9.125" style="2"/>
  </cols>
  <sheetData>
    <row r="1" spans="1:20">
      <c r="A1" s="236" t="s">
        <v>144</v>
      </c>
      <c r="B1" s="1"/>
      <c r="C1" s="1"/>
      <c r="D1" s="1"/>
      <c r="E1" s="1"/>
      <c r="F1" s="24"/>
      <c r="G1" s="24"/>
    </row>
    <row r="2" spans="1:20">
      <c r="A2" s="332" t="s">
        <v>104</v>
      </c>
      <c r="B2" s="25"/>
      <c r="C2" s="583" t="s">
        <v>38</v>
      </c>
      <c r="D2" s="583"/>
      <c r="E2" s="583"/>
      <c r="F2" s="583"/>
      <c r="G2" s="583"/>
      <c r="H2" s="583"/>
      <c r="I2" s="583"/>
      <c r="J2" s="584"/>
      <c r="K2" s="585"/>
      <c r="L2" s="586"/>
      <c r="M2" s="586"/>
      <c r="N2" s="586"/>
      <c r="O2" s="586"/>
      <c r="P2" s="586"/>
      <c r="Q2" s="586"/>
      <c r="R2" s="586"/>
      <c r="S2" s="586"/>
      <c r="T2" s="587"/>
    </row>
    <row r="3" spans="1:20">
      <c r="A3" s="341" t="s">
        <v>105</v>
      </c>
      <c r="B3" s="26" t="s">
        <v>4</v>
      </c>
      <c r="C3" s="5" t="s">
        <v>39</v>
      </c>
      <c r="D3" s="583" t="s">
        <v>107</v>
      </c>
      <c r="E3" s="583"/>
      <c r="F3" s="583" t="s">
        <v>40</v>
      </c>
      <c r="G3" s="583"/>
      <c r="H3" s="583"/>
      <c r="I3" s="588"/>
      <c r="J3" s="27"/>
      <c r="K3" s="589" t="s">
        <v>41</v>
      </c>
      <c r="L3" s="590"/>
      <c r="M3" s="590"/>
      <c r="N3" s="590"/>
      <c r="O3" s="590"/>
      <c r="P3" s="590"/>
      <c r="Q3" s="590"/>
      <c r="R3" s="590"/>
      <c r="S3" s="590"/>
      <c r="T3" s="591"/>
    </row>
    <row r="4" spans="1:20">
      <c r="A4" s="342" t="s">
        <v>106</v>
      </c>
      <c r="B4" s="26"/>
      <c r="C4" s="5" t="s">
        <v>42</v>
      </c>
      <c r="D4" s="106" t="s">
        <v>66</v>
      </c>
      <c r="E4" s="51" t="s">
        <v>8</v>
      </c>
      <c r="F4" s="297" t="s">
        <v>66</v>
      </c>
      <c r="G4" s="51" t="s">
        <v>43</v>
      </c>
      <c r="H4" s="106" t="s">
        <v>44</v>
      </c>
      <c r="I4" s="51" t="s">
        <v>45</v>
      </c>
      <c r="J4" s="107" t="s">
        <v>46</v>
      </c>
      <c r="K4" s="27"/>
      <c r="L4" s="5"/>
      <c r="M4" s="27"/>
      <c r="N4" s="5"/>
      <c r="O4" s="27"/>
      <c r="P4" s="5"/>
      <c r="Q4" s="27"/>
      <c r="R4" s="5"/>
      <c r="S4" s="27"/>
      <c r="T4" s="28"/>
    </row>
    <row r="5" spans="1:20" s="3" customFormat="1">
      <c r="A5" s="343"/>
      <c r="B5" s="29"/>
      <c r="C5" s="30"/>
      <c r="D5" s="108" t="s">
        <v>67</v>
      </c>
      <c r="E5" s="109"/>
      <c r="F5" s="252" t="s">
        <v>67</v>
      </c>
      <c r="G5" s="109"/>
      <c r="H5" s="108" t="s">
        <v>30</v>
      </c>
      <c r="I5" s="109"/>
      <c r="J5" s="110" t="s">
        <v>30</v>
      </c>
      <c r="K5" s="29">
        <v>1</v>
      </c>
      <c r="L5" s="31">
        <v>2</v>
      </c>
      <c r="M5" s="29">
        <v>3</v>
      </c>
      <c r="N5" s="31">
        <v>4</v>
      </c>
      <c r="O5" s="29">
        <v>5</v>
      </c>
      <c r="P5" s="31">
        <v>6</v>
      </c>
      <c r="Q5" s="29">
        <v>7</v>
      </c>
      <c r="R5" s="31">
        <v>8</v>
      </c>
      <c r="S5" s="29">
        <v>9</v>
      </c>
      <c r="T5" s="32">
        <v>10</v>
      </c>
    </row>
    <row r="6" spans="1:20">
      <c r="A6" s="141">
        <v>10710</v>
      </c>
      <c r="B6" s="33" t="s">
        <v>9</v>
      </c>
      <c r="C6" s="34">
        <v>40244</v>
      </c>
      <c r="D6" s="43">
        <v>1950</v>
      </c>
      <c r="E6" s="111">
        <f>D6*100/C6</f>
        <v>4.8454427989265483</v>
      </c>
      <c r="F6" s="35">
        <v>38294</v>
      </c>
      <c r="G6" s="36">
        <v>81238.291299999997</v>
      </c>
      <c r="H6" s="329">
        <f>G6/F6</f>
        <v>2.1214365514179767</v>
      </c>
      <c r="I6" s="37">
        <v>81340.618600000002</v>
      </c>
      <c r="J6" s="317">
        <f>I6/F6</f>
        <v>2.1241087011020006</v>
      </c>
      <c r="K6" s="73">
        <v>1774</v>
      </c>
      <c r="L6" s="73">
        <v>168</v>
      </c>
      <c r="M6" s="73">
        <v>2</v>
      </c>
      <c r="N6" s="73">
        <v>0</v>
      </c>
      <c r="O6" s="73">
        <v>0</v>
      </c>
      <c r="P6" s="73">
        <v>0</v>
      </c>
      <c r="Q6" s="73">
        <v>0</v>
      </c>
      <c r="R6" s="73">
        <v>0</v>
      </c>
      <c r="S6" s="73">
        <v>5</v>
      </c>
      <c r="T6" s="74">
        <v>0</v>
      </c>
    </row>
    <row r="7" spans="1:20">
      <c r="A7" s="241">
        <v>11089</v>
      </c>
      <c r="B7" s="38" t="s">
        <v>10</v>
      </c>
      <c r="C7" s="39">
        <v>2230</v>
      </c>
      <c r="D7" s="240">
        <v>334</v>
      </c>
      <c r="E7" s="111">
        <f t="shared" ref="E7:E23" si="0">D7*100/C7</f>
        <v>14.977578475336323</v>
      </c>
      <c r="F7" s="39">
        <v>1896</v>
      </c>
      <c r="G7" s="40">
        <v>1369.1517999999999</v>
      </c>
      <c r="H7" s="329">
        <f t="shared" ref="H7:H24" si="1">G7/F7</f>
        <v>0.72212647679324893</v>
      </c>
      <c r="I7" s="42">
        <v>1388.4757</v>
      </c>
      <c r="J7" s="317">
        <f t="shared" ref="J7:J24" si="2">I7/F7</f>
        <v>0.73231840717299579</v>
      </c>
      <c r="K7" s="73">
        <v>455</v>
      </c>
      <c r="L7" s="73">
        <v>0</v>
      </c>
      <c r="M7" s="73">
        <v>1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2</v>
      </c>
      <c r="T7" s="75">
        <v>0</v>
      </c>
    </row>
    <row r="8" spans="1:20">
      <c r="A8" s="241">
        <v>11090</v>
      </c>
      <c r="B8" s="38" t="s">
        <v>11</v>
      </c>
      <c r="C8" s="39">
        <v>2010</v>
      </c>
      <c r="D8" s="240">
        <v>0</v>
      </c>
      <c r="E8" s="111">
        <f t="shared" si="0"/>
        <v>0</v>
      </c>
      <c r="F8" s="39">
        <v>2010</v>
      </c>
      <c r="G8" s="40">
        <v>1297.5230000000001</v>
      </c>
      <c r="H8" s="329">
        <f t="shared" si="1"/>
        <v>0.64553383084577121</v>
      </c>
      <c r="I8" s="42">
        <v>1315.5574999999999</v>
      </c>
      <c r="J8" s="317">
        <f t="shared" si="2"/>
        <v>0.65450621890547256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5">
        <v>0</v>
      </c>
    </row>
    <row r="9" spans="1:20">
      <c r="A9" s="241">
        <v>11091</v>
      </c>
      <c r="B9" s="38" t="s">
        <v>37</v>
      </c>
      <c r="C9" s="39">
        <v>7415</v>
      </c>
      <c r="D9" s="240">
        <v>49</v>
      </c>
      <c r="E9" s="111">
        <f t="shared" si="0"/>
        <v>0.66082265677680374</v>
      </c>
      <c r="F9" s="39">
        <v>7366</v>
      </c>
      <c r="G9" s="40">
        <v>5235.7439000000004</v>
      </c>
      <c r="H9" s="329">
        <f t="shared" si="1"/>
        <v>0.71079879174585936</v>
      </c>
      <c r="I9" s="42">
        <v>5287.1704999999993</v>
      </c>
      <c r="J9" s="317">
        <f t="shared" si="2"/>
        <v>0.71778040999185433</v>
      </c>
      <c r="K9" s="73">
        <v>12</v>
      </c>
      <c r="L9" s="73">
        <v>32</v>
      </c>
      <c r="M9" s="73">
        <v>4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1</v>
      </c>
      <c r="T9" s="75">
        <v>0</v>
      </c>
    </row>
    <row r="10" spans="1:20">
      <c r="A10" s="241">
        <v>11092</v>
      </c>
      <c r="B10" s="38" t="s">
        <v>12</v>
      </c>
      <c r="C10" s="39">
        <v>6007</v>
      </c>
      <c r="D10" s="240">
        <v>0</v>
      </c>
      <c r="E10" s="111">
        <f t="shared" si="0"/>
        <v>0</v>
      </c>
      <c r="F10" s="39">
        <v>6007</v>
      </c>
      <c r="G10" s="40">
        <v>4690.1737000000003</v>
      </c>
      <c r="H10" s="329">
        <f t="shared" si="1"/>
        <v>0.78078470118195442</v>
      </c>
      <c r="I10" s="42">
        <v>5264.1478000000006</v>
      </c>
      <c r="J10" s="317">
        <f t="shared" si="2"/>
        <v>0.87633557516231075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5">
        <v>0</v>
      </c>
    </row>
    <row r="11" spans="1:20">
      <c r="A11" s="241">
        <v>11093</v>
      </c>
      <c r="B11" s="38" t="s">
        <v>13</v>
      </c>
      <c r="C11" s="39">
        <v>1954</v>
      </c>
      <c r="D11" s="240">
        <v>131</v>
      </c>
      <c r="E11" s="111">
        <f t="shared" si="0"/>
        <v>6.7041965199590585</v>
      </c>
      <c r="F11" s="39">
        <v>1823</v>
      </c>
      <c r="G11" s="40">
        <v>1385.6013</v>
      </c>
      <c r="H11" s="329">
        <f t="shared" si="1"/>
        <v>0.76006653867251783</v>
      </c>
      <c r="I11" s="42">
        <v>1398.0549999999998</v>
      </c>
      <c r="J11" s="317">
        <f t="shared" si="2"/>
        <v>0.76689797037849694</v>
      </c>
      <c r="K11" s="73">
        <v>120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5">
        <v>0</v>
      </c>
    </row>
    <row r="12" spans="1:20">
      <c r="A12" s="241">
        <v>11094</v>
      </c>
      <c r="B12" s="38" t="s">
        <v>14</v>
      </c>
      <c r="C12" s="39">
        <v>729</v>
      </c>
      <c r="D12" s="240">
        <v>0</v>
      </c>
      <c r="E12" s="111">
        <f t="shared" si="0"/>
        <v>0</v>
      </c>
      <c r="F12" s="39">
        <v>729</v>
      </c>
      <c r="G12" s="40">
        <v>372.87900000000002</v>
      </c>
      <c r="H12" s="329">
        <f t="shared" si="1"/>
        <v>0.51149382716049385</v>
      </c>
      <c r="I12" s="42">
        <v>375.27610000000004</v>
      </c>
      <c r="J12" s="317">
        <f t="shared" si="2"/>
        <v>0.51478203017832658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5">
        <v>0</v>
      </c>
    </row>
    <row r="13" spans="1:20">
      <c r="A13" s="241">
        <v>11095</v>
      </c>
      <c r="B13" s="38" t="s">
        <v>15</v>
      </c>
      <c r="C13" s="39">
        <v>12466</v>
      </c>
      <c r="D13" s="240">
        <v>0</v>
      </c>
      <c r="E13" s="111">
        <f t="shared" si="0"/>
        <v>0</v>
      </c>
      <c r="F13" s="39">
        <v>12466</v>
      </c>
      <c r="G13" s="40">
        <v>14413.183300000001</v>
      </c>
      <c r="H13" s="329">
        <f t="shared" si="1"/>
        <v>1.1561995267126586</v>
      </c>
      <c r="I13" s="42">
        <v>14411.871199999998</v>
      </c>
      <c r="J13" s="317">
        <f t="shared" si="2"/>
        <v>1.1560942724209848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5">
        <v>0</v>
      </c>
    </row>
    <row r="14" spans="1:20">
      <c r="A14" s="241">
        <v>11096</v>
      </c>
      <c r="B14" s="38" t="s">
        <v>16</v>
      </c>
      <c r="C14" s="39">
        <v>2301</v>
      </c>
      <c r="D14" s="240">
        <v>0</v>
      </c>
      <c r="E14" s="111">
        <f t="shared" si="0"/>
        <v>0</v>
      </c>
      <c r="F14" s="39">
        <v>2301</v>
      </c>
      <c r="G14" s="40">
        <v>1546.2897999999998</v>
      </c>
      <c r="H14" s="329">
        <f t="shared" si="1"/>
        <v>0.67200773576705775</v>
      </c>
      <c r="I14" s="42">
        <v>1564.3529000000001</v>
      </c>
      <c r="J14" s="317">
        <f t="shared" si="2"/>
        <v>0.67985784441547159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5">
        <v>0</v>
      </c>
    </row>
    <row r="15" spans="1:20">
      <c r="A15" s="241">
        <v>11097</v>
      </c>
      <c r="B15" s="17" t="s">
        <v>200</v>
      </c>
      <c r="C15" s="39">
        <v>5326</v>
      </c>
      <c r="D15" s="240">
        <v>0</v>
      </c>
      <c r="E15" s="111">
        <f t="shared" si="0"/>
        <v>0</v>
      </c>
      <c r="F15" s="39">
        <v>5326</v>
      </c>
      <c r="G15" s="40">
        <v>3814.0716000000002</v>
      </c>
      <c r="H15" s="329">
        <f t="shared" si="1"/>
        <v>0.71612309425460008</v>
      </c>
      <c r="I15" s="42">
        <v>3870.9694999999997</v>
      </c>
      <c r="J15" s="317">
        <f t="shared" si="2"/>
        <v>0.72680613969207652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5">
        <v>0</v>
      </c>
    </row>
    <row r="16" spans="1:20">
      <c r="A16" s="241">
        <v>11098</v>
      </c>
      <c r="B16" s="38" t="s">
        <v>17</v>
      </c>
      <c r="C16" s="39">
        <v>5215</v>
      </c>
      <c r="D16" s="240">
        <v>121</v>
      </c>
      <c r="E16" s="111">
        <f t="shared" si="0"/>
        <v>2.3202301054650047</v>
      </c>
      <c r="F16" s="39">
        <v>5094</v>
      </c>
      <c r="G16" s="40">
        <v>3384.6943999999999</v>
      </c>
      <c r="H16" s="329">
        <f t="shared" si="1"/>
        <v>0.66444727129956804</v>
      </c>
      <c r="I16" s="42">
        <v>3412.7615000000001</v>
      </c>
      <c r="J16" s="317">
        <f t="shared" si="2"/>
        <v>0.66995710639968586</v>
      </c>
      <c r="K16" s="73">
        <v>0</v>
      </c>
      <c r="L16" s="73">
        <v>121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5">
        <v>0</v>
      </c>
    </row>
    <row r="17" spans="1:22">
      <c r="A17" s="241">
        <v>11099</v>
      </c>
      <c r="B17" s="38" t="s">
        <v>18</v>
      </c>
      <c r="C17" s="39">
        <v>2540</v>
      </c>
      <c r="D17" s="240">
        <v>0</v>
      </c>
      <c r="E17" s="111">
        <f t="shared" si="0"/>
        <v>0</v>
      </c>
      <c r="F17" s="39">
        <v>2540</v>
      </c>
      <c r="G17" s="40">
        <v>1545.8240000000003</v>
      </c>
      <c r="H17" s="329">
        <f t="shared" si="1"/>
        <v>0.60859212598425205</v>
      </c>
      <c r="I17" s="42">
        <v>1559.3670000000002</v>
      </c>
      <c r="J17" s="317">
        <f t="shared" si="2"/>
        <v>0.61392401574803157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5">
        <v>0</v>
      </c>
    </row>
    <row r="18" spans="1:22">
      <c r="A18" s="241">
        <v>11100</v>
      </c>
      <c r="B18" s="38" t="s">
        <v>19</v>
      </c>
      <c r="C18" s="39">
        <v>1833</v>
      </c>
      <c r="D18" s="240">
        <v>1</v>
      </c>
      <c r="E18" s="111">
        <f t="shared" si="0"/>
        <v>5.4555373704309872E-2</v>
      </c>
      <c r="F18" s="39">
        <v>1832</v>
      </c>
      <c r="G18" s="40">
        <v>949.89599999999996</v>
      </c>
      <c r="H18" s="329">
        <f t="shared" si="1"/>
        <v>0.51850218340611354</v>
      </c>
      <c r="I18" s="42">
        <v>957.71679999999992</v>
      </c>
      <c r="J18" s="317">
        <f t="shared" si="2"/>
        <v>0.52277117903930126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1</v>
      </c>
      <c r="T18" s="75">
        <v>0</v>
      </c>
    </row>
    <row r="19" spans="1:22">
      <c r="A19" s="241">
        <v>11101</v>
      </c>
      <c r="B19" s="38" t="s">
        <v>20</v>
      </c>
      <c r="C19" s="39">
        <v>3296</v>
      </c>
      <c r="D19" s="240">
        <v>0</v>
      </c>
      <c r="E19" s="111">
        <f t="shared" si="0"/>
        <v>0</v>
      </c>
      <c r="F19" s="39">
        <v>3296</v>
      </c>
      <c r="G19" s="40">
        <v>1686.9752000000001</v>
      </c>
      <c r="H19" s="329">
        <f t="shared" si="1"/>
        <v>0.51182499999999997</v>
      </c>
      <c r="I19" s="42">
        <v>1699.4780999999998</v>
      </c>
      <c r="J19" s="317">
        <f t="shared" si="2"/>
        <v>0.51561835558252422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5">
        <v>0</v>
      </c>
    </row>
    <row r="20" spans="1:22">
      <c r="A20" s="241">
        <v>11102</v>
      </c>
      <c r="B20" s="38" t="s">
        <v>21</v>
      </c>
      <c r="C20" s="39">
        <v>1453</v>
      </c>
      <c r="D20" s="240">
        <v>15</v>
      </c>
      <c r="E20" s="111">
        <f t="shared" si="0"/>
        <v>1.0323468685478321</v>
      </c>
      <c r="F20" s="39">
        <v>1438</v>
      </c>
      <c r="G20" s="40">
        <v>1083.4712</v>
      </c>
      <c r="H20" s="329">
        <f t="shared" si="1"/>
        <v>0.75345702364394995</v>
      </c>
      <c r="I20" s="42">
        <v>1033.7776999999999</v>
      </c>
      <c r="J20" s="317">
        <f t="shared" si="2"/>
        <v>0.71889965229485386</v>
      </c>
      <c r="K20" s="73">
        <v>14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1</v>
      </c>
      <c r="T20" s="75">
        <v>0</v>
      </c>
    </row>
    <row r="21" spans="1:22">
      <c r="A21" s="241">
        <v>11103</v>
      </c>
      <c r="B21" s="38" t="s">
        <v>22</v>
      </c>
      <c r="C21" s="39">
        <v>2231</v>
      </c>
      <c r="D21" s="240">
        <v>0</v>
      </c>
      <c r="E21" s="111">
        <f t="shared" si="0"/>
        <v>0</v>
      </c>
      <c r="F21" s="39">
        <v>2231</v>
      </c>
      <c r="G21" s="40">
        <v>1256.1373999999998</v>
      </c>
      <c r="H21" s="329">
        <f t="shared" si="1"/>
        <v>0.56303783056925139</v>
      </c>
      <c r="I21" s="42">
        <v>1277.6288999999999</v>
      </c>
      <c r="J21" s="317">
        <f t="shared" si="2"/>
        <v>0.57267095472882112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5">
        <v>0</v>
      </c>
    </row>
    <row r="22" spans="1:22">
      <c r="A22" s="241">
        <v>11450</v>
      </c>
      <c r="B22" s="38" t="s">
        <v>111</v>
      </c>
      <c r="C22" s="39">
        <v>13063</v>
      </c>
      <c r="D22" s="240">
        <v>0</v>
      </c>
      <c r="E22" s="111">
        <f t="shared" si="0"/>
        <v>0</v>
      </c>
      <c r="F22" s="39">
        <v>13063</v>
      </c>
      <c r="G22" s="40">
        <v>16838.210200000001</v>
      </c>
      <c r="H22" s="329">
        <f t="shared" si="1"/>
        <v>1.2890002449667</v>
      </c>
      <c r="I22" s="42">
        <v>16589.594499999999</v>
      </c>
      <c r="J22" s="317">
        <f t="shared" si="2"/>
        <v>1.2699681926050677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5">
        <v>0</v>
      </c>
    </row>
    <row r="23" spans="1:22">
      <c r="A23" s="243">
        <v>21323</v>
      </c>
      <c r="B23" s="68" t="s">
        <v>23</v>
      </c>
      <c r="C23" s="69">
        <v>2652</v>
      </c>
      <c r="D23" s="245">
        <v>0</v>
      </c>
      <c r="E23" s="111">
        <f t="shared" si="0"/>
        <v>0</v>
      </c>
      <c r="F23" s="69">
        <v>2652</v>
      </c>
      <c r="G23" s="70">
        <v>1865.5924</v>
      </c>
      <c r="H23" s="387">
        <f t="shared" si="1"/>
        <v>0.70346621417797883</v>
      </c>
      <c r="I23" s="72">
        <v>1880.8427999999999</v>
      </c>
      <c r="J23" s="317">
        <f t="shared" si="2"/>
        <v>0.70921674208144792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7">
        <v>0</v>
      </c>
    </row>
    <row r="24" spans="1:22">
      <c r="A24" s="44"/>
      <c r="B24" s="113" t="s">
        <v>24</v>
      </c>
      <c r="C24" s="114">
        <f>SUM(C6:C23)</f>
        <v>112965</v>
      </c>
      <c r="D24" s="114">
        <f>SUM(D6:D23)</f>
        <v>2601</v>
      </c>
      <c r="E24" s="112">
        <f>D24*100/C24</f>
        <v>2.3024830699774266</v>
      </c>
      <c r="F24" s="114">
        <f>SUM(F6:F23)</f>
        <v>110364</v>
      </c>
      <c r="G24" s="115">
        <f>SUM(G6:G23)</f>
        <v>143973.70949999997</v>
      </c>
      <c r="H24" s="45">
        <f t="shared" si="1"/>
        <v>1.3045350793737085</v>
      </c>
      <c r="I24" s="115">
        <v>77384.262900000002</v>
      </c>
      <c r="J24" s="316">
        <f t="shared" si="2"/>
        <v>0.7011730537131674</v>
      </c>
      <c r="K24" s="78">
        <f>SUM(K6:K23)</f>
        <v>2375</v>
      </c>
      <c r="L24" s="78">
        <f t="shared" ref="L24:T24" si="3">SUM(L6:L23)</f>
        <v>321</v>
      </c>
      <c r="M24" s="78">
        <f t="shared" si="3"/>
        <v>7</v>
      </c>
      <c r="N24" s="78">
        <f t="shared" si="3"/>
        <v>0</v>
      </c>
      <c r="O24" s="78">
        <f t="shared" si="3"/>
        <v>0</v>
      </c>
      <c r="P24" s="78">
        <f t="shared" si="3"/>
        <v>0</v>
      </c>
      <c r="Q24" s="78">
        <f t="shared" si="3"/>
        <v>0</v>
      </c>
      <c r="R24" s="78">
        <f t="shared" si="3"/>
        <v>0</v>
      </c>
      <c r="S24" s="78">
        <f t="shared" si="3"/>
        <v>10</v>
      </c>
      <c r="T24" s="78">
        <f t="shared" si="3"/>
        <v>0</v>
      </c>
      <c r="V24" s="24"/>
    </row>
    <row r="25" spans="1:22">
      <c r="A25" s="581" t="s">
        <v>145</v>
      </c>
      <c r="B25" s="582"/>
      <c r="C25" s="582"/>
      <c r="D25" s="582"/>
      <c r="E25" s="582"/>
      <c r="F25" s="582"/>
      <c r="G25" s="46"/>
      <c r="H25" s="47"/>
      <c r="I25" s="47"/>
      <c r="J25" s="47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2">
      <c r="B26" s="24" t="s">
        <v>47</v>
      </c>
    </row>
    <row r="27" spans="1:22">
      <c r="B27" s="2" t="s">
        <v>69</v>
      </c>
      <c r="G27" s="24"/>
    </row>
    <row r="28" spans="1:22">
      <c r="B28" s="2" t="s">
        <v>70</v>
      </c>
    </row>
    <row r="29" spans="1:22">
      <c r="A29" s="24" t="s">
        <v>116</v>
      </c>
    </row>
    <row r="30" spans="1:22">
      <c r="A30" s="2"/>
      <c r="H30" s="24"/>
    </row>
  </sheetData>
  <mergeCells count="6">
    <mergeCell ref="A25:F25"/>
    <mergeCell ref="C2:J2"/>
    <mergeCell ref="K2:T2"/>
    <mergeCell ref="D3:E3"/>
    <mergeCell ref="F3:I3"/>
    <mergeCell ref="K3:T3"/>
  </mergeCells>
  <conditionalFormatting sqref="K24:T24">
    <cfRule type="cellIs" dxfId="27" priority="2" operator="greaterThan">
      <formula>0</formula>
    </cfRule>
    <cfRule type="cellIs" dxfId="26" priority="3" operator="greaterThan">
      <formula>0</formula>
    </cfRule>
  </conditionalFormatting>
  <conditionalFormatting sqref="K6:T23">
    <cfRule type="cellIs" dxfId="25" priority="1" operator="greaterThan">
      <formula>0</formula>
    </cfRule>
  </conditionalFormatting>
  <printOptions horizontalCentered="1"/>
  <pageMargins left="0.5" right="0.5" top="0.2" bottom="0.2" header="0.3" footer="0.3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2" workbookViewId="0">
      <selection activeCell="E14" sqref="E14"/>
    </sheetView>
  </sheetViews>
  <sheetFormatPr defaultRowHeight="14.25"/>
  <cols>
    <col min="1" max="1" width="5" customWidth="1"/>
    <col min="2" max="2" width="15.75" bestFit="1" customWidth="1"/>
    <col min="3" max="3" width="7.375" bestFit="1" customWidth="1"/>
    <col min="4" max="4" width="6.375" customWidth="1"/>
    <col min="5" max="5" width="9.625" customWidth="1"/>
    <col min="6" max="6" width="10" customWidth="1"/>
    <col min="7" max="7" width="15.125" bestFit="1" customWidth="1"/>
    <col min="8" max="8" width="11.125" bestFit="1" customWidth="1"/>
    <col min="9" max="9" width="8.625" customWidth="1"/>
  </cols>
  <sheetData>
    <row r="1" spans="1:9" s="235" customFormat="1"/>
    <row r="2" spans="1:9" ht="21">
      <c r="A2" s="83" t="s">
        <v>118</v>
      </c>
      <c r="B2" s="83"/>
      <c r="C2" s="83"/>
      <c r="D2" s="83"/>
      <c r="E2" s="83"/>
      <c r="F2" s="83"/>
      <c r="G2" s="84"/>
      <c r="H2" s="84"/>
    </row>
    <row r="3" spans="1:9" ht="21">
      <c r="A3" s="246"/>
      <c r="B3" s="246" t="s">
        <v>147</v>
      </c>
      <c r="C3" s="246"/>
      <c r="D3" s="246"/>
      <c r="E3" s="246"/>
      <c r="F3" s="246"/>
      <c r="G3" s="246"/>
      <c r="H3" s="246"/>
    </row>
    <row r="4" spans="1:9" s="235" customFormat="1" ht="21">
      <c r="A4" s="246"/>
      <c r="B4" s="246" t="s">
        <v>113</v>
      </c>
      <c r="C4" s="246"/>
      <c r="D4" s="246"/>
      <c r="E4" s="234"/>
      <c r="F4" s="234"/>
      <c r="G4" s="234"/>
      <c r="H4" s="234"/>
    </row>
    <row r="5" spans="1:9" ht="19.5">
      <c r="A5" s="247"/>
      <c r="B5" s="85"/>
      <c r="C5" s="86" t="s">
        <v>72</v>
      </c>
      <c r="D5" s="86" t="s">
        <v>66</v>
      </c>
      <c r="E5" s="592" t="s">
        <v>38</v>
      </c>
      <c r="F5" s="593"/>
      <c r="G5" s="593"/>
      <c r="H5" s="593"/>
      <c r="I5" s="87"/>
    </row>
    <row r="6" spans="1:9" ht="19.5">
      <c r="A6" s="128" t="s">
        <v>3</v>
      </c>
      <c r="B6" s="89" t="s">
        <v>4</v>
      </c>
      <c r="C6" s="90" t="s">
        <v>73</v>
      </c>
      <c r="D6" s="90" t="s">
        <v>75</v>
      </c>
      <c r="E6" s="89" t="s">
        <v>39</v>
      </c>
      <c r="F6" s="592" t="s">
        <v>91</v>
      </c>
      <c r="G6" s="593"/>
      <c r="H6" s="594"/>
      <c r="I6" s="248" t="s">
        <v>71</v>
      </c>
    </row>
    <row r="7" spans="1:9" ht="18.75">
      <c r="A7" s="88"/>
      <c r="B7" s="89"/>
      <c r="C7" s="90" t="s">
        <v>74</v>
      </c>
      <c r="D7" s="90" t="s">
        <v>84</v>
      </c>
      <c r="E7" s="89" t="s">
        <v>42</v>
      </c>
      <c r="F7" s="86" t="s">
        <v>66</v>
      </c>
      <c r="G7" s="86" t="s">
        <v>43</v>
      </c>
      <c r="H7" s="86" t="s">
        <v>44</v>
      </c>
      <c r="I7" s="90" t="s">
        <v>30</v>
      </c>
    </row>
    <row r="8" spans="1:9" ht="18.75">
      <c r="A8" s="91"/>
      <c r="B8" s="89"/>
      <c r="C8" s="92" t="s">
        <v>4</v>
      </c>
      <c r="D8" s="92"/>
      <c r="E8" s="89"/>
      <c r="F8" s="129" t="s">
        <v>67</v>
      </c>
      <c r="G8" s="92"/>
      <c r="H8" s="92" t="s">
        <v>30</v>
      </c>
      <c r="I8" s="92" t="s">
        <v>82</v>
      </c>
    </row>
    <row r="9" spans="1:9" ht="21">
      <c r="A9" s="93">
        <v>1</v>
      </c>
      <c r="B9" s="94" t="s">
        <v>9</v>
      </c>
      <c r="C9" s="93" t="s">
        <v>76</v>
      </c>
      <c r="D9" s="93">
        <v>909</v>
      </c>
      <c r="E9" s="238">
        <v>40244</v>
      </c>
      <c r="F9" s="238">
        <v>38294</v>
      </c>
      <c r="G9" s="95">
        <v>81238.291299999997</v>
      </c>
      <c r="H9" s="96">
        <f t="shared" ref="H9:H26" si="0">G9/F9</f>
        <v>2.1214365514179767</v>
      </c>
      <c r="I9" s="97">
        <v>1.6</v>
      </c>
    </row>
    <row r="10" spans="1:9" ht="21">
      <c r="A10" s="58">
        <v>2</v>
      </c>
      <c r="B10" s="59" t="s">
        <v>10</v>
      </c>
      <c r="C10" s="58" t="s">
        <v>77</v>
      </c>
      <c r="D10" s="58">
        <v>40</v>
      </c>
      <c r="E10" s="240">
        <v>2230</v>
      </c>
      <c r="F10" s="240">
        <v>1896</v>
      </c>
      <c r="G10" s="57">
        <v>1369.1517999999999</v>
      </c>
      <c r="H10" s="41">
        <f t="shared" si="0"/>
        <v>0.72212647679324893</v>
      </c>
      <c r="I10" s="98">
        <v>0.6</v>
      </c>
    </row>
    <row r="11" spans="1:9" ht="21">
      <c r="A11" s="58">
        <v>3</v>
      </c>
      <c r="B11" s="59" t="s">
        <v>11</v>
      </c>
      <c r="C11" s="58" t="s">
        <v>77</v>
      </c>
      <c r="D11" s="58">
        <v>39</v>
      </c>
      <c r="E11" s="240">
        <v>2010</v>
      </c>
      <c r="F11" s="240">
        <v>2010</v>
      </c>
      <c r="G11" s="57">
        <v>1297.5230000000001</v>
      </c>
      <c r="H11" s="41">
        <f t="shared" si="0"/>
        <v>0.64553383084577121</v>
      </c>
      <c r="I11" s="98">
        <v>0.6</v>
      </c>
    </row>
    <row r="12" spans="1:9" ht="21">
      <c r="A12" s="58">
        <v>4</v>
      </c>
      <c r="B12" s="59" t="s">
        <v>37</v>
      </c>
      <c r="C12" s="58" t="s">
        <v>77</v>
      </c>
      <c r="D12" s="58">
        <v>90</v>
      </c>
      <c r="E12" s="240">
        <v>7415</v>
      </c>
      <c r="F12" s="240">
        <v>7366</v>
      </c>
      <c r="G12" s="57">
        <v>5235.7439000000004</v>
      </c>
      <c r="H12" s="41">
        <f t="shared" si="0"/>
        <v>0.71079879174585936</v>
      </c>
      <c r="I12" s="98">
        <v>0.6</v>
      </c>
    </row>
    <row r="13" spans="1:9" ht="21">
      <c r="A13" s="58">
        <v>5</v>
      </c>
      <c r="B13" s="59" t="s">
        <v>12</v>
      </c>
      <c r="C13" s="58" t="s">
        <v>78</v>
      </c>
      <c r="D13" s="58">
        <v>108</v>
      </c>
      <c r="E13" s="240">
        <v>6007</v>
      </c>
      <c r="F13" s="240">
        <v>6007</v>
      </c>
      <c r="G13" s="57">
        <v>4690.1737000000003</v>
      </c>
      <c r="H13" s="41">
        <f t="shared" si="0"/>
        <v>0.78078470118195442</v>
      </c>
      <c r="I13" s="98">
        <v>0.6</v>
      </c>
    </row>
    <row r="14" spans="1:9" ht="21">
      <c r="A14" s="58">
        <v>6</v>
      </c>
      <c r="B14" s="59" t="s">
        <v>13</v>
      </c>
      <c r="C14" s="58" t="s">
        <v>77</v>
      </c>
      <c r="D14" s="58">
        <v>38</v>
      </c>
      <c r="E14" s="240">
        <v>1954</v>
      </c>
      <c r="F14" s="240">
        <v>1823</v>
      </c>
      <c r="G14" s="57">
        <v>1385.6013</v>
      </c>
      <c r="H14" s="41">
        <f t="shared" si="0"/>
        <v>0.76006653867251783</v>
      </c>
      <c r="I14" s="98">
        <v>0.6</v>
      </c>
    </row>
    <row r="15" spans="1:9" ht="21">
      <c r="A15" s="58">
        <v>7</v>
      </c>
      <c r="B15" s="59" t="s">
        <v>14</v>
      </c>
      <c r="C15" s="58" t="s">
        <v>79</v>
      </c>
      <c r="D15" s="58">
        <v>15</v>
      </c>
      <c r="E15" s="240">
        <v>729</v>
      </c>
      <c r="F15" s="240">
        <v>729</v>
      </c>
      <c r="G15" s="57">
        <v>372.87900000000002</v>
      </c>
      <c r="H15" s="41">
        <f t="shared" si="0"/>
        <v>0.51149382716049385</v>
      </c>
      <c r="I15" s="98">
        <v>0.6</v>
      </c>
    </row>
    <row r="16" spans="1:9" ht="21">
      <c r="A16" s="58">
        <v>8</v>
      </c>
      <c r="B16" s="59" t="s">
        <v>15</v>
      </c>
      <c r="C16" s="58" t="s">
        <v>80</v>
      </c>
      <c r="D16" s="58">
        <v>246</v>
      </c>
      <c r="E16" s="240">
        <v>12466</v>
      </c>
      <c r="F16" s="240">
        <v>12466</v>
      </c>
      <c r="G16" s="57">
        <v>14413.183300000001</v>
      </c>
      <c r="H16" s="41">
        <f t="shared" si="0"/>
        <v>1.1561995267126586</v>
      </c>
      <c r="I16" s="98">
        <v>1</v>
      </c>
    </row>
    <row r="17" spans="1:9" ht="21">
      <c r="A17" s="58">
        <v>9</v>
      </c>
      <c r="B17" s="59" t="s">
        <v>16</v>
      </c>
      <c r="C17" s="58" t="s">
        <v>77</v>
      </c>
      <c r="D17" s="58">
        <v>55</v>
      </c>
      <c r="E17" s="240">
        <v>2301</v>
      </c>
      <c r="F17" s="240">
        <v>2301</v>
      </c>
      <c r="G17" s="57">
        <v>1546.2897999999998</v>
      </c>
      <c r="H17" s="41">
        <f t="shared" si="0"/>
        <v>0.67200773576705775</v>
      </c>
      <c r="I17" s="98">
        <v>0.6</v>
      </c>
    </row>
    <row r="18" spans="1:9" ht="21">
      <c r="A18" s="58">
        <v>10</v>
      </c>
      <c r="B18" s="17" t="s">
        <v>200</v>
      </c>
      <c r="C18" s="58" t="s">
        <v>78</v>
      </c>
      <c r="D18" s="58">
        <v>78</v>
      </c>
      <c r="E18" s="240">
        <v>5326</v>
      </c>
      <c r="F18" s="240">
        <v>5326</v>
      </c>
      <c r="G18" s="57">
        <v>3814.0716000000002</v>
      </c>
      <c r="H18" s="41">
        <f t="shared" si="0"/>
        <v>0.71612309425460008</v>
      </c>
      <c r="I18" s="98">
        <v>0.6</v>
      </c>
    </row>
    <row r="19" spans="1:9" ht="21">
      <c r="A19" s="58">
        <v>11</v>
      </c>
      <c r="B19" s="59" t="s">
        <v>17</v>
      </c>
      <c r="C19" s="58" t="s">
        <v>78</v>
      </c>
      <c r="D19" s="58">
        <v>105</v>
      </c>
      <c r="E19" s="240">
        <v>5215</v>
      </c>
      <c r="F19" s="240">
        <v>5094</v>
      </c>
      <c r="G19" s="57">
        <v>3384.6943999999999</v>
      </c>
      <c r="H19" s="41">
        <f t="shared" si="0"/>
        <v>0.66444727129956804</v>
      </c>
      <c r="I19" s="98">
        <v>0.6</v>
      </c>
    </row>
    <row r="20" spans="1:9" ht="21">
      <c r="A20" s="99">
        <v>12</v>
      </c>
      <c r="B20" s="59" t="s">
        <v>18</v>
      </c>
      <c r="C20" s="58" t="s">
        <v>77</v>
      </c>
      <c r="D20" s="58">
        <v>42</v>
      </c>
      <c r="E20" s="240">
        <v>2540</v>
      </c>
      <c r="F20" s="240">
        <v>2540</v>
      </c>
      <c r="G20" s="57">
        <v>1545.8240000000003</v>
      </c>
      <c r="H20" s="41">
        <f t="shared" si="0"/>
        <v>0.60859212598425205</v>
      </c>
      <c r="I20" s="98">
        <v>0.6</v>
      </c>
    </row>
    <row r="21" spans="1:9" ht="21">
      <c r="A21" s="99">
        <v>13</v>
      </c>
      <c r="B21" s="59" t="s">
        <v>19</v>
      </c>
      <c r="C21" s="58" t="s">
        <v>77</v>
      </c>
      <c r="D21" s="58">
        <v>40</v>
      </c>
      <c r="E21" s="240">
        <v>1833</v>
      </c>
      <c r="F21" s="240">
        <v>1832</v>
      </c>
      <c r="G21" s="57">
        <v>949.89599999999996</v>
      </c>
      <c r="H21" s="41">
        <f t="shared" si="0"/>
        <v>0.51850218340611354</v>
      </c>
      <c r="I21" s="98">
        <v>0.6</v>
      </c>
    </row>
    <row r="22" spans="1:9" ht="21">
      <c r="A22" s="99">
        <v>14</v>
      </c>
      <c r="B22" s="59" t="s">
        <v>20</v>
      </c>
      <c r="C22" s="58" t="s">
        <v>77</v>
      </c>
      <c r="D22" s="58">
        <v>42</v>
      </c>
      <c r="E22" s="240">
        <v>3296</v>
      </c>
      <c r="F22" s="240">
        <v>3296</v>
      </c>
      <c r="G22" s="57">
        <v>1686.9752000000001</v>
      </c>
      <c r="H22" s="41">
        <f t="shared" si="0"/>
        <v>0.51182499999999997</v>
      </c>
      <c r="I22" s="98">
        <v>0.6</v>
      </c>
    </row>
    <row r="23" spans="1:9" ht="21">
      <c r="A23" s="99">
        <v>15</v>
      </c>
      <c r="B23" s="59" t="s">
        <v>21</v>
      </c>
      <c r="C23" s="58" t="s">
        <v>77</v>
      </c>
      <c r="D23" s="58">
        <v>40</v>
      </c>
      <c r="E23" s="240">
        <v>1453</v>
      </c>
      <c r="F23" s="240">
        <v>1438</v>
      </c>
      <c r="G23" s="57">
        <v>1083.4712</v>
      </c>
      <c r="H23" s="41">
        <f t="shared" si="0"/>
        <v>0.75345702364394995</v>
      </c>
      <c r="I23" s="98">
        <v>0.6</v>
      </c>
    </row>
    <row r="24" spans="1:9" ht="21">
      <c r="A24" s="99">
        <v>16</v>
      </c>
      <c r="B24" s="59" t="s">
        <v>22</v>
      </c>
      <c r="C24" s="58" t="s">
        <v>77</v>
      </c>
      <c r="D24" s="58">
        <v>34</v>
      </c>
      <c r="E24" s="240">
        <v>2231</v>
      </c>
      <c r="F24" s="240">
        <v>2231</v>
      </c>
      <c r="G24" s="57">
        <v>1256.1373999999998</v>
      </c>
      <c r="H24" s="41">
        <f t="shared" si="0"/>
        <v>0.56303783056925139</v>
      </c>
      <c r="I24" s="98">
        <v>0.6</v>
      </c>
    </row>
    <row r="25" spans="1:9" ht="21">
      <c r="A25" s="99">
        <v>17</v>
      </c>
      <c r="B25" s="59" t="s">
        <v>111</v>
      </c>
      <c r="C25" s="241" t="s">
        <v>203</v>
      </c>
      <c r="D25" s="58">
        <v>301</v>
      </c>
      <c r="E25" s="240">
        <v>13063</v>
      </c>
      <c r="F25" s="240">
        <v>13063</v>
      </c>
      <c r="G25" s="57">
        <v>16838.210200000001</v>
      </c>
      <c r="H25" s="41">
        <f>G25/F25</f>
        <v>1.2890002449667</v>
      </c>
      <c r="I25" s="98">
        <v>1</v>
      </c>
    </row>
    <row r="26" spans="1:9" ht="21">
      <c r="A26" s="60">
        <v>18</v>
      </c>
      <c r="B26" s="61" t="s">
        <v>23</v>
      </c>
      <c r="C26" s="60" t="s">
        <v>77</v>
      </c>
      <c r="D26" s="60">
        <v>40</v>
      </c>
      <c r="E26" s="245">
        <v>2652</v>
      </c>
      <c r="F26" s="245">
        <v>2652</v>
      </c>
      <c r="G26" s="62">
        <v>1865.5924</v>
      </c>
      <c r="H26" s="71">
        <f t="shared" si="0"/>
        <v>0.70346621417797883</v>
      </c>
      <c r="I26" s="100">
        <v>0.6</v>
      </c>
    </row>
    <row r="27" spans="1:9" ht="21">
      <c r="A27" s="105"/>
      <c r="B27" s="314" t="s">
        <v>24</v>
      </c>
      <c r="C27" s="313"/>
      <c r="D27" s="315"/>
      <c r="E27" s="101">
        <f>SUM(E9:E26)</f>
        <v>112965</v>
      </c>
      <c r="F27" s="101">
        <f>SUM(F9:F26)</f>
        <v>110364</v>
      </c>
      <c r="G27" s="102">
        <f>SUM(G9:G26)</f>
        <v>143973.70949999997</v>
      </c>
      <c r="H27" s="103">
        <f>G27/F27</f>
        <v>1.3045350793737085</v>
      </c>
      <c r="I27" s="104"/>
    </row>
    <row r="28" spans="1:9" ht="21">
      <c r="A28" s="340" t="s">
        <v>108</v>
      </c>
      <c r="B28" s="339" t="s">
        <v>146</v>
      </c>
    </row>
    <row r="29" spans="1:9" ht="21">
      <c r="B29" s="237" t="s">
        <v>109</v>
      </c>
    </row>
    <row r="31" spans="1:9" ht="21">
      <c r="B31" s="355" t="s">
        <v>148</v>
      </c>
      <c r="C31" s="355"/>
      <c r="D31" s="355"/>
      <c r="E31" s="356"/>
      <c r="F31" s="355"/>
      <c r="G31" s="355"/>
      <c r="H31" s="355"/>
    </row>
    <row r="32" spans="1:9" ht="21">
      <c r="A32" s="361" t="s">
        <v>149</v>
      </c>
      <c r="B32" s="357"/>
      <c r="C32" s="357"/>
      <c r="D32" s="357"/>
      <c r="E32" s="357"/>
      <c r="F32" s="357"/>
      <c r="G32" s="357"/>
      <c r="H32" s="434">
        <f>1400/18</f>
        <v>77.777777777777771</v>
      </c>
    </row>
  </sheetData>
  <mergeCells count="2">
    <mergeCell ref="E5:H5"/>
    <mergeCell ref="F6:H6"/>
  </mergeCells>
  <conditionalFormatting sqref="H9">
    <cfRule type="cellIs" dxfId="24" priority="17" operator="greaterThan">
      <formula>1.81</formula>
    </cfRule>
  </conditionalFormatting>
  <conditionalFormatting sqref="H16 H25">
    <cfRule type="cellIs" dxfId="23" priority="15" stopIfTrue="1" operator="greaterThan">
      <formula>1.01</formula>
    </cfRule>
    <cfRule type="cellIs" dxfId="22" priority="16" operator="lessThan">
      <formula>1</formula>
    </cfRule>
  </conditionalFormatting>
  <conditionalFormatting sqref="H10:H15 H17:H24 H26">
    <cfRule type="cellIs" dxfId="21" priority="13" operator="greaterThan">
      <formula>0.6</formula>
    </cfRule>
  </conditionalFormatting>
  <conditionalFormatting sqref="H10:H15 H17:H24 H26">
    <cfRule type="cellIs" dxfId="20" priority="12" operator="lessThanOrEqual">
      <formula>0.6</formula>
    </cfRule>
  </conditionalFormatting>
  <conditionalFormatting sqref="H9">
    <cfRule type="cellIs" dxfId="19" priority="5" operator="greaterThan">
      <formula>1.6</formula>
    </cfRule>
  </conditionalFormatting>
  <conditionalFormatting sqref="H10:H15 H17:H24 H26">
    <cfRule type="cellIs" dxfId="18" priority="3" operator="greaterThan">
      <formula>0.6</formula>
    </cfRule>
  </conditionalFormatting>
  <printOptions horizontalCentered="1"/>
  <pageMargins left="0.7" right="0.7" top="0.5" bottom="0.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A29" sqref="A29"/>
    </sheetView>
  </sheetViews>
  <sheetFormatPr defaultColWidth="9.125" defaultRowHeight="21"/>
  <cols>
    <col min="1" max="1" width="4" style="3" customWidth="1"/>
    <col min="2" max="2" width="7" style="3" bestFit="1" customWidth="1"/>
    <col min="3" max="3" width="16.75" style="2" customWidth="1"/>
    <col min="4" max="4" width="10.75" style="2" customWidth="1"/>
    <col min="5" max="5" width="10.375" style="2" bestFit="1" customWidth="1"/>
    <col min="6" max="6" width="9" style="2" customWidth="1"/>
    <col min="7" max="7" width="10" style="2" customWidth="1"/>
    <col min="8" max="8" width="9.625" style="2" customWidth="1"/>
    <col min="9" max="9" width="8" style="2" customWidth="1"/>
    <col min="10" max="10" width="9" style="2" customWidth="1"/>
    <col min="11" max="16384" width="9.125" style="2"/>
  </cols>
  <sheetData>
    <row r="1" spans="1:10">
      <c r="A1" s="1" t="s">
        <v>117</v>
      </c>
      <c r="B1" s="1"/>
      <c r="C1" s="1"/>
      <c r="D1" s="1"/>
    </row>
    <row r="2" spans="1:10">
      <c r="A2" s="1"/>
      <c r="B2" s="1"/>
      <c r="C2" s="1" t="s">
        <v>154</v>
      </c>
      <c r="D2" s="1"/>
    </row>
    <row r="3" spans="1:10">
      <c r="A3" s="273"/>
      <c r="B3" s="596" t="s">
        <v>0</v>
      </c>
      <c r="C3" s="268"/>
      <c r="D3" s="272" t="s">
        <v>1</v>
      </c>
      <c r="E3" s="598" t="s">
        <v>2</v>
      </c>
      <c r="F3" s="598"/>
      <c r="G3" s="598"/>
      <c r="H3" s="598"/>
      <c r="I3" s="598"/>
      <c r="J3" s="598"/>
    </row>
    <row r="4" spans="1:10">
      <c r="A4" s="325" t="s">
        <v>3</v>
      </c>
      <c r="B4" s="597"/>
      <c r="C4" s="326" t="s">
        <v>4</v>
      </c>
      <c r="D4" s="269" t="s">
        <v>5</v>
      </c>
      <c r="E4" s="599" t="s">
        <v>6</v>
      </c>
      <c r="F4" s="599"/>
      <c r="G4" s="600" t="s">
        <v>151</v>
      </c>
      <c r="H4" s="600"/>
      <c r="I4" s="601" t="s">
        <v>150</v>
      </c>
      <c r="J4" s="601"/>
    </row>
    <row r="5" spans="1:10" s="3" customFormat="1">
      <c r="A5" s="270"/>
      <c r="B5" s="597"/>
      <c r="C5" s="203"/>
      <c r="D5" s="271"/>
      <c r="E5" s="265" t="s">
        <v>7</v>
      </c>
      <c r="F5" s="266" t="s">
        <v>8</v>
      </c>
      <c r="G5" s="265" t="s">
        <v>7</v>
      </c>
      <c r="H5" s="266" t="s">
        <v>8</v>
      </c>
      <c r="I5" s="265" t="s">
        <v>7</v>
      </c>
      <c r="J5" s="266" t="s">
        <v>8</v>
      </c>
    </row>
    <row r="6" spans="1:10">
      <c r="A6" s="249">
        <v>1</v>
      </c>
      <c r="B6" s="249">
        <v>10710</v>
      </c>
      <c r="C6" s="250" t="s">
        <v>9</v>
      </c>
      <c r="D6" s="204">
        <v>38288</v>
      </c>
      <c r="E6" s="318">
        <v>7566</v>
      </c>
      <c r="F6" s="213">
        <f>E6*100/D6</f>
        <v>19.760760551608858</v>
      </c>
      <c r="G6" s="318">
        <v>26312</v>
      </c>
      <c r="H6" s="335">
        <f>G6*100/D6</f>
        <v>68.721270371918095</v>
      </c>
      <c r="I6" s="321">
        <v>4410</v>
      </c>
      <c r="J6" s="337">
        <f>I6*100/D6</f>
        <v>11.517969076473046</v>
      </c>
    </row>
    <row r="7" spans="1:10">
      <c r="A7" s="241">
        <v>2</v>
      </c>
      <c r="B7" s="241">
        <v>11089</v>
      </c>
      <c r="C7" s="242" t="s">
        <v>10</v>
      </c>
      <c r="D7" s="206">
        <v>1900</v>
      </c>
      <c r="E7" s="319">
        <v>947</v>
      </c>
      <c r="F7" s="333">
        <f t="shared" ref="F7:F24" si="0">E7*100/D7</f>
        <v>49.842105263157897</v>
      </c>
      <c r="G7" s="319">
        <v>940</v>
      </c>
      <c r="H7" s="336">
        <f t="shared" ref="H7:H24" si="1">G7*100/D7</f>
        <v>49.473684210526315</v>
      </c>
      <c r="I7" s="322">
        <v>13</v>
      </c>
      <c r="J7" s="338">
        <f t="shared" ref="J7:J23" si="2">I7*100/D7</f>
        <v>0.68421052631578949</v>
      </c>
    </row>
    <row r="8" spans="1:10">
      <c r="A8" s="241">
        <v>3</v>
      </c>
      <c r="B8" s="241">
        <v>11090</v>
      </c>
      <c r="C8" s="242" t="s">
        <v>11</v>
      </c>
      <c r="D8" s="206">
        <v>2010</v>
      </c>
      <c r="E8" s="319">
        <v>961</v>
      </c>
      <c r="F8" s="333">
        <f t="shared" si="0"/>
        <v>47.810945273631837</v>
      </c>
      <c r="G8" s="319">
        <v>1048</v>
      </c>
      <c r="H8" s="336">
        <f t="shared" si="1"/>
        <v>52.139303482587067</v>
      </c>
      <c r="I8" s="322">
        <v>1</v>
      </c>
      <c r="J8" s="338">
        <f t="shared" si="2"/>
        <v>4.975124378109453E-2</v>
      </c>
    </row>
    <row r="9" spans="1:10">
      <c r="A9" s="241">
        <v>4</v>
      </c>
      <c r="B9" s="241">
        <v>11091</v>
      </c>
      <c r="C9" s="242" t="s">
        <v>37</v>
      </c>
      <c r="D9" s="206">
        <v>7366</v>
      </c>
      <c r="E9" s="319">
        <v>3019</v>
      </c>
      <c r="F9" s="333">
        <f t="shared" si="0"/>
        <v>40.98560955742601</v>
      </c>
      <c r="G9" s="319">
        <v>4337</v>
      </c>
      <c r="H9" s="336">
        <f t="shared" si="1"/>
        <v>58.878631550366549</v>
      </c>
      <c r="I9" s="322">
        <v>10</v>
      </c>
      <c r="J9" s="338">
        <f t="shared" si="2"/>
        <v>0.13575889220743959</v>
      </c>
    </row>
    <row r="10" spans="1:10">
      <c r="A10" s="241">
        <v>5</v>
      </c>
      <c r="B10" s="241">
        <v>11092</v>
      </c>
      <c r="C10" s="242" t="s">
        <v>12</v>
      </c>
      <c r="D10" s="206">
        <v>6007</v>
      </c>
      <c r="E10" s="319">
        <v>2741</v>
      </c>
      <c r="F10" s="333">
        <f t="shared" si="0"/>
        <v>45.630098218744799</v>
      </c>
      <c r="G10" s="319">
        <v>3230</v>
      </c>
      <c r="H10" s="336">
        <f t="shared" si="1"/>
        <v>53.770600965540204</v>
      </c>
      <c r="I10" s="322">
        <v>36</v>
      </c>
      <c r="J10" s="338">
        <f t="shared" si="2"/>
        <v>0.59930081571499916</v>
      </c>
    </row>
    <row r="11" spans="1:10">
      <c r="A11" s="241">
        <v>6</v>
      </c>
      <c r="B11" s="241">
        <v>11093</v>
      </c>
      <c r="C11" s="242" t="s">
        <v>13</v>
      </c>
      <c r="D11" s="206">
        <v>1823</v>
      </c>
      <c r="E11" s="319">
        <v>740</v>
      </c>
      <c r="F11" s="333">
        <f t="shared" si="0"/>
        <v>40.592430060340099</v>
      </c>
      <c r="G11" s="319">
        <v>1080</v>
      </c>
      <c r="H11" s="336">
        <f t="shared" si="1"/>
        <v>59.243006034009873</v>
      </c>
      <c r="I11" s="322">
        <v>3</v>
      </c>
      <c r="J11" s="338">
        <f t="shared" si="2"/>
        <v>0.16456390565002743</v>
      </c>
    </row>
    <row r="12" spans="1:10">
      <c r="A12" s="241">
        <v>7</v>
      </c>
      <c r="B12" s="241">
        <v>11094</v>
      </c>
      <c r="C12" s="242" t="s">
        <v>14</v>
      </c>
      <c r="D12" s="206">
        <v>729</v>
      </c>
      <c r="E12" s="319">
        <v>439</v>
      </c>
      <c r="F12" s="333">
        <f t="shared" si="0"/>
        <v>60.219478737997257</v>
      </c>
      <c r="G12" s="319">
        <v>290</v>
      </c>
      <c r="H12" s="336">
        <f t="shared" si="1"/>
        <v>39.780521262002743</v>
      </c>
      <c r="I12" s="322">
        <v>0</v>
      </c>
      <c r="J12" s="338">
        <f t="shared" si="2"/>
        <v>0</v>
      </c>
    </row>
    <row r="13" spans="1:10">
      <c r="A13" s="241">
        <v>8</v>
      </c>
      <c r="B13" s="241">
        <v>11095</v>
      </c>
      <c r="C13" s="242" t="s">
        <v>15</v>
      </c>
      <c r="D13" s="206">
        <v>12464</v>
      </c>
      <c r="E13" s="319">
        <v>3854</v>
      </c>
      <c r="F13" s="333">
        <f t="shared" si="0"/>
        <v>30.921052631578949</v>
      </c>
      <c r="G13" s="319">
        <v>8296</v>
      </c>
      <c r="H13" s="336">
        <f t="shared" si="1"/>
        <v>66.559691912708601</v>
      </c>
      <c r="I13" s="322">
        <v>314</v>
      </c>
      <c r="J13" s="338">
        <f t="shared" si="2"/>
        <v>2.519255455712452</v>
      </c>
    </row>
    <row r="14" spans="1:10">
      <c r="A14" s="241">
        <v>9</v>
      </c>
      <c r="B14" s="241">
        <v>11096</v>
      </c>
      <c r="C14" s="242" t="s">
        <v>16</v>
      </c>
      <c r="D14" s="206">
        <v>2301</v>
      </c>
      <c r="E14" s="319">
        <v>1099</v>
      </c>
      <c r="F14" s="333">
        <f t="shared" si="0"/>
        <v>47.761842677096915</v>
      </c>
      <c r="G14" s="319">
        <v>1199</v>
      </c>
      <c r="H14" s="336">
        <f t="shared" si="1"/>
        <v>52.107779226423297</v>
      </c>
      <c r="I14" s="322">
        <v>3</v>
      </c>
      <c r="J14" s="338">
        <f t="shared" si="2"/>
        <v>0.1303780964797914</v>
      </c>
    </row>
    <row r="15" spans="1:10">
      <c r="A15" s="241">
        <v>10</v>
      </c>
      <c r="B15" s="241">
        <v>11097</v>
      </c>
      <c r="C15" s="17" t="s">
        <v>200</v>
      </c>
      <c r="D15" s="206">
        <v>5326</v>
      </c>
      <c r="E15" s="319">
        <v>2177</v>
      </c>
      <c r="F15" s="333">
        <f t="shared" si="0"/>
        <v>40.874953060458132</v>
      </c>
      <c r="G15" s="319">
        <v>3133</v>
      </c>
      <c r="H15" s="336">
        <f t="shared" si="1"/>
        <v>58.824633871573411</v>
      </c>
      <c r="I15" s="322">
        <v>16</v>
      </c>
      <c r="J15" s="338">
        <f t="shared" si="2"/>
        <v>0.30041306796845663</v>
      </c>
    </row>
    <row r="16" spans="1:10">
      <c r="A16" s="241">
        <v>11</v>
      </c>
      <c r="B16" s="241">
        <v>11098</v>
      </c>
      <c r="C16" s="242" t="s">
        <v>17</v>
      </c>
      <c r="D16" s="206">
        <v>5094</v>
      </c>
      <c r="E16" s="319">
        <v>2873</v>
      </c>
      <c r="F16" s="333">
        <f t="shared" si="0"/>
        <v>56.399685904986256</v>
      </c>
      <c r="G16" s="319">
        <v>2208</v>
      </c>
      <c r="H16" s="336">
        <f t="shared" si="1"/>
        <v>43.345111896348648</v>
      </c>
      <c r="I16" s="322">
        <v>13</v>
      </c>
      <c r="J16" s="338">
        <f t="shared" si="2"/>
        <v>0.25520219866509619</v>
      </c>
    </row>
    <row r="17" spans="1:10">
      <c r="A17" s="241">
        <v>12</v>
      </c>
      <c r="B17" s="241">
        <v>11099</v>
      </c>
      <c r="C17" s="242" t="s">
        <v>18</v>
      </c>
      <c r="D17" s="206">
        <v>2540</v>
      </c>
      <c r="E17" s="319">
        <v>1489</v>
      </c>
      <c r="F17" s="333">
        <f t="shared" si="0"/>
        <v>58.622047244094489</v>
      </c>
      <c r="G17" s="319">
        <v>1046</v>
      </c>
      <c r="H17" s="336">
        <f t="shared" si="1"/>
        <v>41.181102362204726</v>
      </c>
      <c r="I17" s="322">
        <v>5</v>
      </c>
      <c r="J17" s="338">
        <f t="shared" si="2"/>
        <v>0.19685039370078741</v>
      </c>
    </row>
    <row r="18" spans="1:10">
      <c r="A18" s="241">
        <v>13</v>
      </c>
      <c r="B18" s="241">
        <v>11100</v>
      </c>
      <c r="C18" s="242" t="s">
        <v>19</v>
      </c>
      <c r="D18" s="206">
        <v>1832</v>
      </c>
      <c r="E18" s="319">
        <v>1207</v>
      </c>
      <c r="F18" s="333">
        <f t="shared" si="0"/>
        <v>65.884279475982538</v>
      </c>
      <c r="G18" s="319">
        <v>625</v>
      </c>
      <c r="H18" s="336">
        <f t="shared" si="1"/>
        <v>34.115720524017469</v>
      </c>
      <c r="I18" s="322">
        <v>0</v>
      </c>
      <c r="J18" s="338">
        <f t="shared" si="2"/>
        <v>0</v>
      </c>
    </row>
    <row r="19" spans="1:10">
      <c r="A19" s="241">
        <v>14</v>
      </c>
      <c r="B19" s="241">
        <v>11101</v>
      </c>
      <c r="C19" s="242" t="s">
        <v>20</v>
      </c>
      <c r="D19" s="206">
        <v>3296</v>
      </c>
      <c r="E19" s="319">
        <v>2208</v>
      </c>
      <c r="F19" s="333">
        <f t="shared" si="0"/>
        <v>66.990291262135926</v>
      </c>
      <c r="G19" s="319">
        <v>1088</v>
      </c>
      <c r="H19" s="336">
        <f t="shared" si="1"/>
        <v>33.009708737864081</v>
      </c>
      <c r="I19" s="322">
        <v>0</v>
      </c>
      <c r="J19" s="338">
        <f t="shared" si="2"/>
        <v>0</v>
      </c>
    </row>
    <row r="20" spans="1:10">
      <c r="A20" s="241">
        <v>15</v>
      </c>
      <c r="B20" s="241">
        <v>11102</v>
      </c>
      <c r="C20" s="242" t="s">
        <v>21</v>
      </c>
      <c r="D20" s="206">
        <v>1439</v>
      </c>
      <c r="E20" s="319">
        <v>621</v>
      </c>
      <c r="F20" s="333">
        <f t="shared" si="0"/>
        <v>43.154968728283528</v>
      </c>
      <c r="G20" s="319">
        <v>811</v>
      </c>
      <c r="H20" s="336">
        <f t="shared" si="1"/>
        <v>56.358582348853368</v>
      </c>
      <c r="I20" s="322">
        <v>7</v>
      </c>
      <c r="J20" s="338">
        <f t="shared" si="2"/>
        <v>0.48644892286309938</v>
      </c>
    </row>
    <row r="21" spans="1:10">
      <c r="A21" s="241">
        <v>16</v>
      </c>
      <c r="B21" s="241">
        <v>11103</v>
      </c>
      <c r="C21" s="242" t="s">
        <v>22</v>
      </c>
      <c r="D21" s="206">
        <v>2231</v>
      </c>
      <c r="E21" s="319">
        <v>1319</v>
      </c>
      <c r="F21" s="333">
        <f t="shared" si="0"/>
        <v>59.121470192738684</v>
      </c>
      <c r="G21" s="319">
        <v>910</v>
      </c>
      <c r="H21" s="336">
        <f t="shared" si="1"/>
        <v>40.788883908561182</v>
      </c>
      <c r="I21" s="322">
        <v>2</v>
      </c>
      <c r="J21" s="338">
        <f t="shared" si="2"/>
        <v>8.9645898700134466E-2</v>
      </c>
    </row>
    <row r="22" spans="1:10">
      <c r="A22" s="241">
        <v>17</v>
      </c>
      <c r="B22" s="241">
        <v>11450</v>
      </c>
      <c r="C22" s="242" t="s">
        <v>111</v>
      </c>
      <c r="D22" s="206">
        <v>13063</v>
      </c>
      <c r="E22" s="319">
        <v>3625</v>
      </c>
      <c r="F22" s="333">
        <f t="shared" si="0"/>
        <v>27.750133966163975</v>
      </c>
      <c r="G22" s="319">
        <v>8897</v>
      </c>
      <c r="H22" s="336">
        <f t="shared" si="1"/>
        <v>68.10839776467887</v>
      </c>
      <c r="I22" s="322">
        <v>541</v>
      </c>
      <c r="J22" s="338">
        <f t="shared" si="2"/>
        <v>4.1414682691571612</v>
      </c>
    </row>
    <row r="23" spans="1:10">
      <c r="A23" s="243">
        <v>18</v>
      </c>
      <c r="B23" s="243">
        <v>21323</v>
      </c>
      <c r="C23" s="244" t="s">
        <v>23</v>
      </c>
      <c r="D23" s="214">
        <v>2652</v>
      </c>
      <c r="E23" s="320">
        <v>1268</v>
      </c>
      <c r="F23" s="334">
        <f t="shared" si="0"/>
        <v>47.812971342383108</v>
      </c>
      <c r="G23" s="320">
        <v>1383</v>
      </c>
      <c r="H23" s="344">
        <f t="shared" si="1"/>
        <v>52.149321266968329</v>
      </c>
      <c r="I23" s="323">
        <v>1</v>
      </c>
      <c r="J23" s="347">
        <f t="shared" si="2"/>
        <v>3.7707390648567117E-2</v>
      </c>
    </row>
    <row r="24" spans="1:10">
      <c r="A24" s="260"/>
      <c r="B24" s="260"/>
      <c r="C24" s="267" t="s">
        <v>24</v>
      </c>
      <c r="D24" s="262">
        <f>SUM(D6:D23)</f>
        <v>110361</v>
      </c>
      <c r="E24" s="262">
        <f>SUM(E6:E23)</f>
        <v>38153</v>
      </c>
      <c r="F24" s="345">
        <f t="shared" si="0"/>
        <v>34.571089424706194</v>
      </c>
      <c r="G24" s="262">
        <f>SUM(G6:G23)</f>
        <v>66833</v>
      </c>
      <c r="H24" s="209">
        <f t="shared" si="1"/>
        <v>60.558530640353027</v>
      </c>
      <c r="I24" s="262">
        <f>SUM(I6:I23)</f>
        <v>5375</v>
      </c>
      <c r="J24" s="346">
        <f>I24*100/D24</f>
        <v>4.870379934940785</v>
      </c>
    </row>
    <row r="25" spans="1:10">
      <c r="A25" s="1" t="s">
        <v>152</v>
      </c>
      <c r="C25" s="1"/>
      <c r="D25" s="4"/>
      <c r="E25" s="5"/>
      <c r="F25" s="5"/>
      <c r="G25" s="5"/>
      <c r="H25" s="5"/>
    </row>
    <row r="26" spans="1:10">
      <c r="A26" s="55" t="s">
        <v>81</v>
      </c>
      <c r="D26" s="324" t="s">
        <v>110</v>
      </c>
    </row>
    <row r="27" spans="1:10">
      <c r="B27" s="2" t="s">
        <v>153</v>
      </c>
    </row>
    <row r="28" spans="1:10">
      <c r="A28" s="595" t="s">
        <v>226</v>
      </c>
      <c r="B28" s="595"/>
      <c r="C28" s="595"/>
      <c r="D28" s="595"/>
      <c r="E28" s="595"/>
      <c r="F28" s="595"/>
      <c r="G28" s="595"/>
      <c r="H28" s="595"/>
      <c r="I28" s="595"/>
      <c r="J28" s="595"/>
    </row>
    <row r="29" spans="1:10">
      <c r="A29" s="6"/>
      <c r="C29" s="6"/>
      <c r="D29" s="6"/>
      <c r="E29" s="6"/>
      <c r="F29" s="6"/>
      <c r="G29" s="6"/>
      <c r="H29" s="6"/>
      <c r="I29" s="6"/>
      <c r="J29" s="6"/>
    </row>
    <row r="30" spans="1:10">
      <c r="A30" s="595"/>
      <c r="B30" s="595"/>
      <c r="C30" s="595"/>
      <c r="D30" s="595"/>
      <c r="E30" s="595"/>
      <c r="F30" s="595"/>
      <c r="G30" s="595"/>
      <c r="H30" s="595"/>
      <c r="I30" s="595"/>
      <c r="J30" s="595"/>
    </row>
    <row r="31" spans="1:10">
      <c r="A31" s="595"/>
      <c r="B31" s="595"/>
      <c r="C31" s="595"/>
      <c r="D31" s="595"/>
    </row>
  </sheetData>
  <mergeCells count="8">
    <mergeCell ref="A31:D31"/>
    <mergeCell ref="B3:B5"/>
    <mergeCell ref="E3:J3"/>
    <mergeCell ref="E4:F4"/>
    <mergeCell ref="G4:H4"/>
    <mergeCell ref="I4:J4"/>
    <mergeCell ref="A30:J30"/>
    <mergeCell ref="A28:J28"/>
  </mergeCells>
  <conditionalFormatting sqref="F6:F23">
    <cfRule type="cellIs" dxfId="17" priority="1" operator="lessThan">
      <formula>60</formula>
    </cfRule>
  </conditionalFormatting>
  <printOptions horizontalCentered="1"/>
  <pageMargins left="0.45" right="0.4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topLeftCell="H1" workbookViewId="0">
      <selection activeCell="Q21" sqref="Q21"/>
    </sheetView>
  </sheetViews>
  <sheetFormatPr defaultColWidth="9.125" defaultRowHeight="18.75"/>
  <cols>
    <col min="1" max="1" width="4" style="54" customWidth="1"/>
    <col min="2" max="2" width="15.625" style="48" customWidth="1"/>
    <col min="3" max="3" width="10.375" style="48" bestFit="1" customWidth="1"/>
    <col min="4" max="4" width="13.25" style="48" bestFit="1" customWidth="1"/>
    <col min="5" max="5" width="8.125" style="48" bestFit="1" customWidth="1"/>
    <col min="6" max="6" width="10.375" style="48" bestFit="1" customWidth="1"/>
    <col min="7" max="7" width="13.25" style="48" bestFit="1" customWidth="1"/>
    <col min="8" max="8" width="8.125" style="48" bestFit="1" customWidth="1"/>
    <col min="9" max="9" width="10.375" style="48" bestFit="1" customWidth="1"/>
    <col min="10" max="10" width="13.25" style="48" bestFit="1" customWidth="1"/>
    <col min="11" max="11" width="8.25" style="48" bestFit="1" customWidth="1"/>
    <col min="12" max="12" width="10.375" style="48" bestFit="1" customWidth="1"/>
    <col min="13" max="13" width="13.25" style="48" bestFit="1" customWidth="1"/>
    <col min="14" max="14" width="9.75" style="48" bestFit="1" customWidth="1"/>
    <col min="15" max="15" width="12.125" style="48" bestFit="1" customWidth="1"/>
    <col min="16" max="16" width="12.5" style="48" bestFit="1" customWidth="1"/>
    <col min="17" max="16384" width="9.125" style="48"/>
  </cols>
  <sheetData>
    <row r="1" spans="1:16" ht="21">
      <c r="A1" s="1" t="s">
        <v>155</v>
      </c>
      <c r="B1" s="1"/>
      <c r="C1" s="1"/>
      <c r="D1" s="1"/>
      <c r="E1" s="1"/>
      <c r="F1" s="1"/>
      <c r="G1" s="24"/>
      <c r="H1" s="2"/>
    </row>
    <row r="2" spans="1:16" ht="21">
      <c r="A2" s="236"/>
      <c r="B2" s="236"/>
      <c r="C2" s="236"/>
      <c r="D2" s="236"/>
      <c r="E2" s="236"/>
      <c r="F2" s="236"/>
      <c r="G2" s="236"/>
      <c r="H2" s="236"/>
    </row>
    <row r="3" spans="1:16" ht="19.5">
      <c r="A3" s="251"/>
      <c r="B3" s="251"/>
      <c r="C3" s="602" t="s">
        <v>119</v>
      </c>
      <c r="D3" s="602"/>
      <c r="E3" s="602"/>
      <c r="F3" s="603" t="s">
        <v>156</v>
      </c>
      <c r="G3" s="603"/>
      <c r="H3" s="603"/>
      <c r="I3" s="604" t="s">
        <v>157</v>
      </c>
      <c r="J3" s="604"/>
      <c r="K3" s="604"/>
      <c r="L3" s="605" t="s">
        <v>158</v>
      </c>
      <c r="M3" s="605"/>
      <c r="N3" s="605"/>
      <c r="O3" s="348" t="s">
        <v>61</v>
      </c>
      <c r="P3" s="275" t="s">
        <v>62</v>
      </c>
    </row>
    <row r="4" spans="1:16">
      <c r="A4" s="264" t="s">
        <v>3</v>
      </c>
      <c r="B4" s="264" t="s">
        <v>4</v>
      </c>
      <c r="C4" s="353" t="s">
        <v>48</v>
      </c>
      <c r="D4" s="363" t="s">
        <v>43</v>
      </c>
      <c r="E4" s="364" t="s">
        <v>30</v>
      </c>
      <c r="F4" s="353" t="s">
        <v>48</v>
      </c>
      <c r="G4" s="363" t="s">
        <v>43</v>
      </c>
      <c r="H4" s="364" t="s">
        <v>30</v>
      </c>
      <c r="I4" s="353" t="s">
        <v>48</v>
      </c>
      <c r="J4" s="363" t="s">
        <v>43</v>
      </c>
      <c r="K4" s="364" t="s">
        <v>30</v>
      </c>
      <c r="L4" s="353" t="s">
        <v>48</v>
      </c>
      <c r="M4" s="363" t="s">
        <v>43</v>
      </c>
      <c r="N4" s="364" t="s">
        <v>30</v>
      </c>
      <c r="O4" s="365" t="s">
        <v>85</v>
      </c>
      <c r="P4" s="277" t="s">
        <v>86</v>
      </c>
    </row>
    <row r="5" spans="1:16">
      <c r="A5" s="252"/>
      <c r="B5" s="252"/>
      <c r="C5" s="349" t="s">
        <v>49</v>
      </c>
      <c r="D5" s="351" t="s">
        <v>50</v>
      </c>
      <c r="E5" s="354" t="s">
        <v>51</v>
      </c>
      <c r="F5" s="349" t="s">
        <v>52</v>
      </c>
      <c r="G5" s="351" t="s">
        <v>53</v>
      </c>
      <c r="H5" s="354" t="s">
        <v>54</v>
      </c>
      <c r="I5" s="349" t="s">
        <v>55</v>
      </c>
      <c r="J5" s="351" t="s">
        <v>56</v>
      </c>
      <c r="K5" s="354" t="s">
        <v>57</v>
      </c>
      <c r="L5" s="349" t="s">
        <v>58</v>
      </c>
      <c r="M5" s="351" t="s">
        <v>59</v>
      </c>
      <c r="N5" s="352" t="s">
        <v>63</v>
      </c>
      <c r="O5" s="350" t="s">
        <v>64</v>
      </c>
      <c r="P5" s="276" t="s">
        <v>65</v>
      </c>
    </row>
    <row r="6" spans="1:16" ht="21">
      <c r="A6" s="249">
        <v>1</v>
      </c>
      <c r="B6" s="250" t="s">
        <v>9</v>
      </c>
      <c r="C6" s="202">
        <v>34173</v>
      </c>
      <c r="D6" s="205">
        <v>63958.924800000001</v>
      </c>
      <c r="E6" s="208">
        <f>D6/C6</f>
        <v>1.8716215959968396</v>
      </c>
      <c r="F6" s="202">
        <v>34058</v>
      </c>
      <c r="G6" s="205">
        <v>66700.404800000004</v>
      </c>
      <c r="H6" s="213">
        <f>G6/F6</f>
        <v>1.9584357507780845</v>
      </c>
      <c r="I6" s="202">
        <v>35730</v>
      </c>
      <c r="J6" s="205">
        <v>68577.679999999993</v>
      </c>
      <c r="K6" s="215">
        <f>J6/I6</f>
        <v>1.9193305345647913</v>
      </c>
      <c r="L6" s="202">
        <v>38294</v>
      </c>
      <c r="M6" s="205">
        <v>81238.291299999997</v>
      </c>
      <c r="N6" s="215">
        <f>M6/L6</f>
        <v>2.1214365514179767</v>
      </c>
      <c r="O6" s="199">
        <f>M6-J6</f>
        <v>12660.611300000004</v>
      </c>
      <c r="P6" s="56">
        <f>O6/J6*100</f>
        <v>18.461708386752083</v>
      </c>
    </row>
    <row r="7" spans="1:16" ht="21">
      <c r="A7" s="241">
        <v>2</v>
      </c>
      <c r="B7" s="242" t="s">
        <v>10</v>
      </c>
      <c r="C7" s="256">
        <v>1757</v>
      </c>
      <c r="D7" s="257">
        <v>1403.5577000000001</v>
      </c>
      <c r="E7" s="67">
        <f t="shared" ref="E7:E23" si="0">D7/C7</f>
        <v>0.79883762094479227</v>
      </c>
      <c r="F7" s="256">
        <v>1653</v>
      </c>
      <c r="G7" s="257">
        <v>1329.8791000000001</v>
      </c>
      <c r="H7" s="253">
        <f t="shared" ref="H7:H23" si="1">G7/F7</f>
        <v>0.80452456140350881</v>
      </c>
      <c r="I7" s="256">
        <v>1454</v>
      </c>
      <c r="J7" s="257">
        <v>950.75040000000001</v>
      </c>
      <c r="K7" s="254">
        <f t="shared" ref="K7:K23" si="2">J7/I7</f>
        <v>0.65388610729023389</v>
      </c>
      <c r="L7" s="256">
        <v>1896</v>
      </c>
      <c r="M7" s="257">
        <v>1369.1517999999999</v>
      </c>
      <c r="N7" s="254">
        <f t="shared" ref="N7:N24" si="3">M7/L7</f>
        <v>0.72212647679324893</v>
      </c>
      <c r="O7" s="255">
        <f t="shared" ref="O7:O23" si="4">M7-J7</f>
        <v>418.40139999999985</v>
      </c>
      <c r="P7" s="327">
        <f t="shared" ref="P7:P24" si="5">O7/J7*100</f>
        <v>44.007491345783272</v>
      </c>
    </row>
    <row r="8" spans="1:16" ht="21">
      <c r="A8" s="241">
        <v>3</v>
      </c>
      <c r="B8" s="242" t="s">
        <v>11</v>
      </c>
      <c r="C8" s="256">
        <v>1478</v>
      </c>
      <c r="D8" s="257">
        <v>1077.0196000000001</v>
      </c>
      <c r="E8" s="67">
        <f t="shared" si="0"/>
        <v>0.7287006765899865</v>
      </c>
      <c r="F8" s="256">
        <v>1333</v>
      </c>
      <c r="G8" s="257">
        <v>965.22429999999997</v>
      </c>
      <c r="H8" s="253">
        <f t="shared" si="1"/>
        <v>0.72409924981245311</v>
      </c>
      <c r="I8" s="256">
        <v>1847</v>
      </c>
      <c r="J8" s="257">
        <v>1082.3133</v>
      </c>
      <c r="K8" s="254">
        <f t="shared" si="2"/>
        <v>0.58598446128857606</v>
      </c>
      <c r="L8" s="256">
        <v>2010</v>
      </c>
      <c r="M8" s="257">
        <v>1297.5230000000001</v>
      </c>
      <c r="N8" s="254">
        <f t="shared" si="3"/>
        <v>0.64553383084577121</v>
      </c>
      <c r="O8" s="255">
        <f t="shared" si="4"/>
        <v>215.20970000000011</v>
      </c>
      <c r="P8" s="327">
        <f t="shared" si="5"/>
        <v>19.884233151343526</v>
      </c>
    </row>
    <row r="9" spans="1:16" ht="21">
      <c r="A9" s="241">
        <v>4</v>
      </c>
      <c r="B9" s="242" t="s">
        <v>37</v>
      </c>
      <c r="C9" s="256">
        <v>5291</v>
      </c>
      <c r="D9" s="257">
        <v>3806.0416</v>
      </c>
      <c r="E9" s="67">
        <f t="shared" si="0"/>
        <v>0.7193425817425817</v>
      </c>
      <c r="F9" s="256">
        <v>4964</v>
      </c>
      <c r="G9" s="257">
        <v>3627.8375999999998</v>
      </c>
      <c r="H9" s="253">
        <f t="shared" si="1"/>
        <v>0.73082949234488315</v>
      </c>
      <c r="I9" s="256">
        <v>3974</v>
      </c>
      <c r="J9" s="257">
        <v>2323.5041000000001</v>
      </c>
      <c r="K9" s="254">
        <f t="shared" si="2"/>
        <v>0.58467642174131862</v>
      </c>
      <c r="L9" s="256">
        <v>7366</v>
      </c>
      <c r="M9" s="257">
        <v>5235.7439000000004</v>
      </c>
      <c r="N9" s="254">
        <f t="shared" si="3"/>
        <v>0.71079879174585936</v>
      </c>
      <c r="O9" s="255">
        <f t="shared" si="4"/>
        <v>2912.2398000000003</v>
      </c>
      <c r="P9" s="327">
        <f t="shared" si="5"/>
        <v>125.3382681786531</v>
      </c>
    </row>
    <row r="10" spans="1:16" ht="21">
      <c r="A10" s="241">
        <v>5</v>
      </c>
      <c r="B10" s="242" t="s">
        <v>12</v>
      </c>
      <c r="C10" s="256">
        <v>4844</v>
      </c>
      <c r="D10" s="257">
        <v>3619.9650999999999</v>
      </c>
      <c r="E10" s="67">
        <f t="shared" si="0"/>
        <v>0.7473090627580512</v>
      </c>
      <c r="F10" s="256">
        <v>4078</v>
      </c>
      <c r="G10" s="257">
        <v>3203.5970000000002</v>
      </c>
      <c r="H10" s="253">
        <f t="shared" si="1"/>
        <v>0.78558043158410995</v>
      </c>
      <c r="I10" s="256">
        <v>4905</v>
      </c>
      <c r="J10" s="257">
        <v>3071.5068999999999</v>
      </c>
      <c r="K10" s="254">
        <f t="shared" si="2"/>
        <v>0.62619916411824661</v>
      </c>
      <c r="L10" s="256">
        <v>6007</v>
      </c>
      <c r="M10" s="257">
        <v>4690.1737000000003</v>
      </c>
      <c r="N10" s="254">
        <f t="shared" si="3"/>
        <v>0.78078470118195442</v>
      </c>
      <c r="O10" s="255">
        <f t="shared" si="4"/>
        <v>1618.6668000000004</v>
      </c>
      <c r="P10" s="327">
        <f t="shared" si="5"/>
        <v>52.699435576719701</v>
      </c>
    </row>
    <row r="11" spans="1:16" ht="21">
      <c r="A11" s="241">
        <v>6</v>
      </c>
      <c r="B11" s="242" t="s">
        <v>13</v>
      </c>
      <c r="C11" s="256">
        <v>1744</v>
      </c>
      <c r="D11" s="257">
        <v>1237.1454000000001</v>
      </c>
      <c r="E11" s="67">
        <f t="shared" si="0"/>
        <v>0.7093723623853212</v>
      </c>
      <c r="F11" s="256">
        <v>1704</v>
      </c>
      <c r="G11" s="257">
        <v>1273.3153</v>
      </c>
      <c r="H11" s="253">
        <f t="shared" si="1"/>
        <v>0.74725076291079806</v>
      </c>
      <c r="I11" s="256">
        <v>2253</v>
      </c>
      <c r="J11" s="257">
        <v>1511.0304000000001</v>
      </c>
      <c r="K11" s="254">
        <f t="shared" si="2"/>
        <v>0.6706748335552597</v>
      </c>
      <c r="L11" s="256">
        <v>1823</v>
      </c>
      <c r="M11" s="257">
        <v>1385.6013</v>
      </c>
      <c r="N11" s="254">
        <f t="shared" si="3"/>
        <v>0.76006653867251783</v>
      </c>
      <c r="O11" s="255">
        <f t="shared" si="4"/>
        <v>-125.42910000000006</v>
      </c>
      <c r="P11" s="327">
        <f t="shared" si="5"/>
        <v>-8.3008985126970352</v>
      </c>
    </row>
    <row r="12" spans="1:16" ht="21">
      <c r="A12" s="241">
        <v>7</v>
      </c>
      <c r="B12" s="242" t="s">
        <v>14</v>
      </c>
      <c r="C12" s="256">
        <v>626</v>
      </c>
      <c r="D12" s="257">
        <v>324.72879999999998</v>
      </c>
      <c r="E12" s="67">
        <f t="shared" si="0"/>
        <v>0.51873610223642164</v>
      </c>
      <c r="F12" s="256">
        <v>658</v>
      </c>
      <c r="G12" s="257">
        <v>399.54140000000001</v>
      </c>
      <c r="H12" s="253">
        <f t="shared" si="1"/>
        <v>0.60720577507598783</v>
      </c>
      <c r="I12" s="256">
        <v>765</v>
      </c>
      <c r="J12" s="257">
        <v>419.13619999999997</v>
      </c>
      <c r="K12" s="254">
        <f t="shared" si="2"/>
        <v>0.5478904575163398</v>
      </c>
      <c r="L12" s="256">
        <v>729</v>
      </c>
      <c r="M12" s="257">
        <v>372.87900000000002</v>
      </c>
      <c r="N12" s="254">
        <f t="shared" si="3"/>
        <v>0.51149382716049385</v>
      </c>
      <c r="O12" s="255">
        <f t="shared" si="4"/>
        <v>-46.257199999999955</v>
      </c>
      <c r="P12" s="327">
        <f t="shared" si="5"/>
        <v>-11.036317073065977</v>
      </c>
    </row>
    <row r="13" spans="1:16" ht="21">
      <c r="A13" s="241">
        <v>8</v>
      </c>
      <c r="B13" s="242" t="s">
        <v>15</v>
      </c>
      <c r="C13" s="256">
        <v>10244</v>
      </c>
      <c r="D13" s="257">
        <v>11630.9602</v>
      </c>
      <c r="E13" s="67">
        <f t="shared" si="0"/>
        <v>1.1353924443576728</v>
      </c>
      <c r="F13" s="256">
        <v>9522</v>
      </c>
      <c r="G13" s="257">
        <v>10580.738300000001</v>
      </c>
      <c r="H13" s="253">
        <f t="shared" si="1"/>
        <v>1.1111886473429953</v>
      </c>
      <c r="I13" s="256">
        <v>10465</v>
      </c>
      <c r="J13" s="257">
        <v>11796.5478</v>
      </c>
      <c r="K13" s="254">
        <f t="shared" si="2"/>
        <v>1.1272382035355948</v>
      </c>
      <c r="L13" s="256">
        <v>12466</v>
      </c>
      <c r="M13" s="257">
        <v>14413.183300000001</v>
      </c>
      <c r="N13" s="254">
        <f t="shared" si="3"/>
        <v>1.1561995267126586</v>
      </c>
      <c r="O13" s="255">
        <f t="shared" si="4"/>
        <v>2616.6355000000003</v>
      </c>
      <c r="P13" s="327">
        <f t="shared" si="5"/>
        <v>22.181366484184466</v>
      </c>
    </row>
    <row r="14" spans="1:16" ht="21">
      <c r="A14" s="241">
        <v>9</v>
      </c>
      <c r="B14" s="242" t="s">
        <v>16</v>
      </c>
      <c r="C14" s="256">
        <v>2317</v>
      </c>
      <c r="D14" s="257">
        <v>1423.5925999999999</v>
      </c>
      <c r="E14" s="67">
        <f t="shared" si="0"/>
        <v>0.61441199827362969</v>
      </c>
      <c r="F14" s="256">
        <v>1906</v>
      </c>
      <c r="G14" s="257">
        <v>1270.3536999999999</v>
      </c>
      <c r="H14" s="253">
        <f t="shared" si="1"/>
        <v>0.66650246589716677</v>
      </c>
      <c r="I14" s="256">
        <v>2036</v>
      </c>
      <c r="J14" s="257">
        <v>1286.3595</v>
      </c>
      <c r="K14" s="254">
        <f t="shared" si="2"/>
        <v>0.63180722003929279</v>
      </c>
      <c r="L14" s="256">
        <v>2301</v>
      </c>
      <c r="M14" s="257">
        <v>1546.2897999999998</v>
      </c>
      <c r="N14" s="254">
        <f t="shared" si="3"/>
        <v>0.67200773576705775</v>
      </c>
      <c r="O14" s="255">
        <f t="shared" si="4"/>
        <v>259.93029999999976</v>
      </c>
      <c r="P14" s="327">
        <f t="shared" si="5"/>
        <v>20.20666073519881</v>
      </c>
    </row>
    <row r="15" spans="1:16" ht="21">
      <c r="A15" s="241">
        <v>10</v>
      </c>
      <c r="B15" s="17" t="s">
        <v>200</v>
      </c>
      <c r="C15" s="256">
        <v>4173</v>
      </c>
      <c r="D15" s="257">
        <v>2849.9252000000001</v>
      </c>
      <c r="E15" s="67">
        <f t="shared" si="0"/>
        <v>0.68294397316079558</v>
      </c>
      <c r="F15" s="256">
        <v>3892</v>
      </c>
      <c r="G15" s="257">
        <v>2899.8692999999998</v>
      </c>
      <c r="H15" s="253">
        <f t="shared" si="1"/>
        <v>0.74508460945529287</v>
      </c>
      <c r="I15" s="256">
        <v>3808</v>
      </c>
      <c r="J15" s="257">
        <v>2998.4502000000002</v>
      </c>
      <c r="K15" s="254">
        <f t="shared" si="2"/>
        <v>0.78740814075630261</v>
      </c>
      <c r="L15" s="256">
        <v>5326</v>
      </c>
      <c r="M15" s="257">
        <v>3814.0716000000002</v>
      </c>
      <c r="N15" s="254">
        <f t="shared" si="3"/>
        <v>0.71612309425460008</v>
      </c>
      <c r="O15" s="255">
        <f t="shared" si="4"/>
        <v>815.62139999999999</v>
      </c>
      <c r="P15" s="327">
        <f t="shared" si="5"/>
        <v>27.201432259905467</v>
      </c>
    </row>
    <row r="16" spans="1:16" ht="21">
      <c r="A16" s="241">
        <v>11</v>
      </c>
      <c r="B16" s="242" t="s">
        <v>17</v>
      </c>
      <c r="C16" s="256">
        <v>5087</v>
      </c>
      <c r="D16" s="257">
        <v>3056.3461000000002</v>
      </c>
      <c r="E16" s="67">
        <f t="shared" si="0"/>
        <v>0.60081503833300576</v>
      </c>
      <c r="F16" s="256">
        <v>5981</v>
      </c>
      <c r="G16" s="257">
        <v>3863.3724999999999</v>
      </c>
      <c r="H16" s="253">
        <f t="shared" si="1"/>
        <v>0.64594089617120887</v>
      </c>
      <c r="I16" s="256">
        <v>6478</v>
      </c>
      <c r="J16" s="257">
        <v>3747.0264000000002</v>
      </c>
      <c r="K16" s="254">
        <f t="shared" si="2"/>
        <v>0.5784233405372029</v>
      </c>
      <c r="L16" s="256">
        <v>5094</v>
      </c>
      <c r="M16" s="257">
        <v>3384.6943999999999</v>
      </c>
      <c r="N16" s="254">
        <f t="shared" si="3"/>
        <v>0.66444727129956804</v>
      </c>
      <c r="O16" s="255">
        <f t="shared" si="4"/>
        <v>-362.33200000000033</v>
      </c>
      <c r="P16" s="327">
        <f t="shared" si="5"/>
        <v>-9.6698544744707515</v>
      </c>
    </row>
    <row r="17" spans="1:20" ht="21">
      <c r="A17" s="241">
        <v>12</v>
      </c>
      <c r="B17" s="242" t="s">
        <v>18</v>
      </c>
      <c r="C17" s="256">
        <v>2326</v>
      </c>
      <c r="D17" s="257">
        <v>1367.5024000000001</v>
      </c>
      <c r="E17" s="67">
        <f t="shared" si="0"/>
        <v>0.58792020636285469</v>
      </c>
      <c r="F17" s="256">
        <v>2208</v>
      </c>
      <c r="G17" s="257">
        <v>1442.4802999999999</v>
      </c>
      <c r="H17" s="253">
        <f t="shared" si="1"/>
        <v>0.6532972373188406</v>
      </c>
      <c r="I17" s="256">
        <v>2502</v>
      </c>
      <c r="J17" s="257">
        <v>1439.2864999999999</v>
      </c>
      <c r="K17" s="254">
        <f t="shared" si="2"/>
        <v>0.57525439648281373</v>
      </c>
      <c r="L17" s="256">
        <v>2540</v>
      </c>
      <c r="M17" s="257">
        <v>1545.8240000000003</v>
      </c>
      <c r="N17" s="254">
        <f t="shared" si="3"/>
        <v>0.60859212598425205</v>
      </c>
      <c r="O17" s="255">
        <f t="shared" si="4"/>
        <v>106.53750000000036</v>
      </c>
      <c r="P17" s="327">
        <f t="shared" si="5"/>
        <v>7.4021051402900229</v>
      </c>
    </row>
    <row r="18" spans="1:20" ht="21">
      <c r="A18" s="241">
        <v>13</v>
      </c>
      <c r="B18" s="242" t="s">
        <v>19</v>
      </c>
      <c r="C18" s="256">
        <v>1986</v>
      </c>
      <c r="D18" s="257">
        <v>971.48540000000003</v>
      </c>
      <c r="E18" s="67">
        <f t="shared" si="0"/>
        <v>0.48916686807653575</v>
      </c>
      <c r="F18" s="256">
        <v>1718</v>
      </c>
      <c r="G18" s="257">
        <v>945.67039999999997</v>
      </c>
      <c r="H18" s="253">
        <f t="shared" si="1"/>
        <v>0.5504484284051222</v>
      </c>
      <c r="I18" s="256">
        <v>1948</v>
      </c>
      <c r="J18" s="257">
        <v>924.68989999999997</v>
      </c>
      <c r="K18" s="254">
        <f t="shared" si="2"/>
        <v>0.47468680698151949</v>
      </c>
      <c r="L18" s="256">
        <v>1832</v>
      </c>
      <c r="M18" s="257">
        <v>949.89599999999996</v>
      </c>
      <c r="N18" s="254">
        <f t="shared" si="3"/>
        <v>0.51850218340611354</v>
      </c>
      <c r="O18" s="255">
        <f t="shared" si="4"/>
        <v>25.206099999999992</v>
      </c>
      <c r="P18" s="327">
        <f t="shared" si="5"/>
        <v>2.7258976225435139</v>
      </c>
    </row>
    <row r="19" spans="1:20" ht="21">
      <c r="A19" s="241">
        <v>14</v>
      </c>
      <c r="B19" s="242" t="s">
        <v>20</v>
      </c>
      <c r="C19" s="256">
        <v>2618</v>
      </c>
      <c r="D19" s="257">
        <v>1517.3809000000001</v>
      </c>
      <c r="E19" s="67">
        <f t="shared" si="0"/>
        <v>0.57959545454545458</v>
      </c>
      <c r="F19" s="256">
        <v>2459</v>
      </c>
      <c r="G19" s="257">
        <v>1391.4257</v>
      </c>
      <c r="H19" s="253">
        <f t="shared" si="1"/>
        <v>0.56585022366815774</v>
      </c>
      <c r="I19" s="256">
        <v>2105</v>
      </c>
      <c r="J19" s="257">
        <v>1175.2062000000001</v>
      </c>
      <c r="K19" s="254">
        <f t="shared" si="2"/>
        <v>0.55829273159144899</v>
      </c>
      <c r="L19" s="256">
        <v>3296</v>
      </c>
      <c r="M19" s="257">
        <v>1686.9752000000001</v>
      </c>
      <c r="N19" s="254">
        <f t="shared" si="3"/>
        <v>0.51182499999999997</v>
      </c>
      <c r="O19" s="255">
        <f t="shared" si="4"/>
        <v>511.76900000000001</v>
      </c>
      <c r="P19" s="327">
        <f t="shared" si="5"/>
        <v>43.547166446194716</v>
      </c>
    </row>
    <row r="20" spans="1:20" ht="21">
      <c r="A20" s="241">
        <v>15</v>
      </c>
      <c r="B20" s="242" t="s">
        <v>21</v>
      </c>
      <c r="C20" s="256">
        <v>1640</v>
      </c>
      <c r="D20" s="257">
        <v>1060.377</v>
      </c>
      <c r="E20" s="67">
        <f t="shared" si="0"/>
        <v>0.64657134146341455</v>
      </c>
      <c r="F20" s="256">
        <v>1525</v>
      </c>
      <c r="G20" s="257">
        <v>1081.8403000000001</v>
      </c>
      <c r="H20" s="253">
        <f t="shared" si="1"/>
        <v>0.70940347540983606</v>
      </c>
      <c r="I20" s="256">
        <v>1499</v>
      </c>
      <c r="J20" s="257">
        <v>1099.3906999999999</v>
      </c>
      <c r="K20" s="254">
        <f t="shared" si="2"/>
        <v>0.7334160773849232</v>
      </c>
      <c r="L20" s="256">
        <v>1438</v>
      </c>
      <c r="M20" s="257">
        <v>1083.4712</v>
      </c>
      <c r="N20" s="254">
        <f t="shared" si="3"/>
        <v>0.75345702364394995</v>
      </c>
      <c r="O20" s="255">
        <f t="shared" si="4"/>
        <v>-15.919499999999971</v>
      </c>
      <c r="P20" s="327">
        <f t="shared" si="5"/>
        <v>-1.4480293493477772</v>
      </c>
    </row>
    <row r="21" spans="1:20" ht="21">
      <c r="A21" s="241">
        <v>16</v>
      </c>
      <c r="B21" s="242" t="s">
        <v>22</v>
      </c>
      <c r="C21" s="256">
        <v>2145</v>
      </c>
      <c r="D21" s="257">
        <v>1144.8483000000001</v>
      </c>
      <c r="E21" s="67">
        <f t="shared" si="0"/>
        <v>0.53372881118881121</v>
      </c>
      <c r="F21" s="256">
        <v>2116</v>
      </c>
      <c r="G21" s="257">
        <v>1259.8530000000001</v>
      </c>
      <c r="H21" s="253">
        <f t="shared" si="1"/>
        <v>0.59539366729678644</v>
      </c>
      <c r="I21" s="256">
        <v>1981</v>
      </c>
      <c r="J21" s="257">
        <v>1113.7805000000001</v>
      </c>
      <c r="K21" s="254">
        <f t="shared" si="2"/>
        <v>0.56223144876325093</v>
      </c>
      <c r="L21" s="256">
        <v>2231</v>
      </c>
      <c r="M21" s="257">
        <v>1256.1373999999998</v>
      </c>
      <c r="N21" s="254">
        <f t="shared" si="3"/>
        <v>0.56303783056925139</v>
      </c>
      <c r="O21" s="255">
        <f t="shared" si="4"/>
        <v>142.35689999999977</v>
      </c>
      <c r="P21" s="327">
        <f t="shared" si="5"/>
        <v>12.781414291235999</v>
      </c>
    </row>
    <row r="22" spans="1:20" ht="21">
      <c r="A22" s="241">
        <v>17</v>
      </c>
      <c r="B22" s="242" t="s">
        <v>60</v>
      </c>
      <c r="C22" s="256">
        <v>10360</v>
      </c>
      <c r="D22" s="257">
        <v>12541.9517</v>
      </c>
      <c r="E22" s="67">
        <f t="shared" si="0"/>
        <v>1.2106130984555985</v>
      </c>
      <c r="F22" s="256">
        <v>10528</v>
      </c>
      <c r="G22" s="257">
        <v>13255.265600000001</v>
      </c>
      <c r="H22" s="253">
        <f t="shared" si="1"/>
        <v>1.259048784194529</v>
      </c>
      <c r="I22" s="256">
        <v>14412</v>
      </c>
      <c r="J22" s="257">
        <v>16767.155599999998</v>
      </c>
      <c r="K22" s="254">
        <f t="shared" si="2"/>
        <v>1.1634162919789064</v>
      </c>
      <c r="L22" s="256">
        <v>13063</v>
      </c>
      <c r="M22" s="257">
        <v>16838.210200000001</v>
      </c>
      <c r="N22" s="254">
        <f t="shared" si="3"/>
        <v>1.2890002449667</v>
      </c>
      <c r="O22" s="255">
        <f t="shared" si="4"/>
        <v>71.05460000000312</v>
      </c>
      <c r="P22" s="327">
        <f t="shared" si="5"/>
        <v>0.42377253301092482</v>
      </c>
    </row>
    <row r="23" spans="1:20" ht="21">
      <c r="A23" s="243">
        <v>18</v>
      </c>
      <c r="B23" s="244" t="s">
        <v>23</v>
      </c>
      <c r="C23" s="258">
        <v>2399</v>
      </c>
      <c r="D23" s="259">
        <v>1534.1056000000001</v>
      </c>
      <c r="E23" s="207">
        <f t="shared" si="0"/>
        <v>0.63947711546477704</v>
      </c>
      <c r="F23" s="258">
        <v>2530</v>
      </c>
      <c r="G23" s="259">
        <v>1597.1452999999999</v>
      </c>
      <c r="H23" s="211">
        <f t="shared" si="1"/>
        <v>0.63128272727272727</v>
      </c>
      <c r="I23" s="258">
        <v>2697</v>
      </c>
      <c r="J23" s="259">
        <v>1463.366</v>
      </c>
      <c r="K23" s="216">
        <f t="shared" si="2"/>
        <v>0.54259028550241006</v>
      </c>
      <c r="L23" s="258">
        <v>2652</v>
      </c>
      <c r="M23" s="259">
        <v>1865.5924</v>
      </c>
      <c r="N23" s="216">
        <f t="shared" si="3"/>
        <v>0.70346621417797883</v>
      </c>
      <c r="O23" s="197">
        <f t="shared" si="4"/>
        <v>402.22640000000001</v>
      </c>
      <c r="P23" s="328">
        <f t="shared" si="5"/>
        <v>27.486384130832615</v>
      </c>
    </row>
    <row r="24" spans="1:20" ht="21">
      <c r="A24" s="63"/>
      <c r="B24" s="239" t="s">
        <v>24</v>
      </c>
      <c r="C24" s="64">
        <f>SUM(C6:C23)</f>
        <v>95208</v>
      </c>
      <c r="D24" s="65">
        <f>SUM(D6:D23)</f>
        <v>114525.85839999998</v>
      </c>
      <c r="E24" s="263">
        <f>D24/C24</f>
        <v>1.2029016301151163</v>
      </c>
      <c r="F24" s="64">
        <f t="shared" ref="F24:G24" si="6">SUM(F6:F23)</f>
        <v>92833</v>
      </c>
      <c r="G24" s="65">
        <f t="shared" si="6"/>
        <v>117087.81390000002</v>
      </c>
      <c r="H24" s="66">
        <f>G24/F24</f>
        <v>1.261273619294863</v>
      </c>
      <c r="I24" s="64">
        <f t="shared" ref="I24" si="7">SUM(I6:I23)</f>
        <v>100859</v>
      </c>
      <c r="J24" s="65">
        <f t="shared" ref="J24" si="8">SUM(J6:J23)</f>
        <v>121747.18059999999</v>
      </c>
      <c r="K24" s="66">
        <f>J24/I24</f>
        <v>1.2071027930080607</v>
      </c>
      <c r="L24" s="64">
        <f t="shared" ref="L24:O24" si="9">SUM(L6:L23)</f>
        <v>110364</v>
      </c>
      <c r="M24" s="65">
        <f t="shared" si="9"/>
        <v>143973.70949999997</v>
      </c>
      <c r="N24" s="66">
        <f t="shared" si="3"/>
        <v>1.3045350793737085</v>
      </c>
      <c r="O24" s="65">
        <f t="shared" si="9"/>
        <v>22226.528900000005</v>
      </c>
      <c r="P24" s="261">
        <f t="shared" si="5"/>
        <v>18.256298659617588</v>
      </c>
    </row>
    <row r="25" spans="1:20">
      <c r="A25" s="606" t="s">
        <v>123</v>
      </c>
      <c r="B25" s="606"/>
      <c r="C25" s="606"/>
      <c r="D25" s="606"/>
      <c r="E25" s="606"/>
      <c r="F25" s="606"/>
      <c r="G25" s="606"/>
      <c r="H25" s="606"/>
      <c r="I25" s="606"/>
      <c r="J25" s="49"/>
      <c r="K25" s="50"/>
      <c r="L25" s="50"/>
      <c r="M25" s="50"/>
      <c r="N25" s="51"/>
      <c r="O25" s="51"/>
      <c r="P25" s="51"/>
      <c r="Q25" s="51"/>
      <c r="R25" s="51"/>
      <c r="S25" s="51"/>
      <c r="T25" s="51"/>
    </row>
    <row r="26" spans="1:20" ht="21">
      <c r="A26" s="52"/>
      <c r="B26" s="9"/>
      <c r="C26" s="53"/>
      <c r="D26" s="53"/>
      <c r="E26" s="53"/>
      <c r="F26" s="53"/>
      <c r="G26" s="53"/>
      <c r="H26" s="53"/>
      <c r="I26" s="53"/>
    </row>
  </sheetData>
  <mergeCells count="5">
    <mergeCell ref="C3:E3"/>
    <mergeCell ref="F3:H3"/>
    <mergeCell ref="I3:K3"/>
    <mergeCell ref="L3:N3"/>
    <mergeCell ref="A25:I25"/>
  </mergeCells>
  <conditionalFormatting sqref="O6:P23 P7:P24">
    <cfRule type="cellIs" dxfId="16" priority="2" operator="lessThan">
      <formula>0</formula>
    </cfRule>
  </conditionalFormatting>
  <conditionalFormatting sqref="O24">
    <cfRule type="cellIs" dxfId="15" priority="1" operator="lessThan">
      <formula>0</formula>
    </cfRule>
  </conditionalFormatting>
  <printOptions horizontalCentered="1"/>
  <pageMargins left="0.43307086614173229" right="0.43307086614173229" top="0.59055118110236227" bottom="0.51181102362204722" header="0.31496062992125984" footer="0.31496062992125984"/>
  <pageSetup paperSize="9" scale="70" orientation="landscape" blackAndWhite="1" r:id="rId1"/>
  <ignoredErrors>
    <ignoredError sqref="E2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C27" sqref="C27"/>
    </sheetView>
  </sheetViews>
  <sheetFormatPr defaultRowHeight="14.25"/>
  <cols>
    <col min="1" max="1" width="14.125" customWidth="1"/>
    <col min="2" max="2" width="8.625" bestFit="1" customWidth="1"/>
    <col min="3" max="3" width="8.125" customWidth="1"/>
    <col min="4" max="4" width="7.25" customWidth="1"/>
    <col min="6" max="6" width="7.75" bestFit="1" customWidth="1"/>
    <col min="7" max="8" width="13.5" customWidth="1"/>
    <col min="9" max="9" width="11.625" customWidth="1"/>
    <col min="10" max="10" width="12.5" customWidth="1"/>
    <col min="11" max="11" width="11.75" customWidth="1"/>
    <col min="12" max="13" width="8.625" bestFit="1" customWidth="1"/>
    <col min="15" max="15" width="9.875" bestFit="1" customWidth="1"/>
    <col min="16" max="16" width="7.75" bestFit="1" customWidth="1"/>
    <col min="17" max="17" width="6.375" bestFit="1" customWidth="1"/>
    <col min="18" max="18" width="6.875" bestFit="1" customWidth="1"/>
    <col min="19" max="19" width="7.5" bestFit="1" customWidth="1"/>
    <col min="20" max="20" width="9.375" bestFit="1" customWidth="1"/>
    <col min="21" max="21" width="7.75" bestFit="1" customWidth="1"/>
    <col min="22" max="22" width="11.625" bestFit="1" customWidth="1"/>
    <col min="23" max="23" width="10.75" bestFit="1" customWidth="1"/>
    <col min="24" max="24" width="9.875" bestFit="1" customWidth="1"/>
    <col min="25" max="25" width="11.625" bestFit="1" customWidth="1"/>
    <col min="26" max="26" width="9.875" bestFit="1" customWidth="1"/>
  </cols>
  <sheetData>
    <row r="1" spans="1:26" s="235" customFormat="1"/>
    <row r="2" spans="1:26" ht="21">
      <c r="A2" s="161"/>
      <c r="B2" s="150" t="s">
        <v>160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61"/>
      <c r="W2" s="151"/>
      <c r="X2" s="151"/>
      <c r="Y2" s="151"/>
      <c r="Z2" s="150"/>
    </row>
    <row r="3" spans="1:26" ht="18.75">
      <c r="A3" s="607" t="s">
        <v>25</v>
      </c>
      <c r="B3" s="609" t="s">
        <v>27</v>
      </c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09"/>
      <c r="U3" s="609"/>
      <c r="V3" s="608" t="s">
        <v>26</v>
      </c>
      <c r="W3" s="608"/>
      <c r="X3" s="608"/>
      <c r="Y3" s="608"/>
      <c r="Z3" s="608"/>
    </row>
    <row r="4" spans="1:26" ht="18.75">
      <c r="A4" s="607"/>
      <c r="B4" s="610" t="s">
        <v>28</v>
      </c>
      <c r="C4" s="610"/>
      <c r="D4" s="610"/>
      <c r="E4" s="610"/>
      <c r="F4" s="610"/>
      <c r="G4" s="611" t="s">
        <v>159</v>
      </c>
      <c r="H4" s="611"/>
      <c r="I4" s="611"/>
      <c r="J4" s="611"/>
      <c r="K4" s="611"/>
      <c r="L4" s="612" t="s">
        <v>29</v>
      </c>
      <c r="M4" s="612"/>
      <c r="N4" s="612"/>
      <c r="O4" s="612"/>
      <c r="P4" s="612"/>
      <c r="Q4" s="613" t="s">
        <v>30</v>
      </c>
      <c r="R4" s="613"/>
      <c r="S4" s="613"/>
      <c r="T4" s="613"/>
      <c r="U4" s="613"/>
      <c r="V4" s="608"/>
      <c r="W4" s="608"/>
      <c r="X4" s="608"/>
      <c r="Y4" s="608"/>
      <c r="Z4" s="608"/>
    </row>
    <row r="5" spans="1:26" ht="21">
      <c r="A5" s="607"/>
      <c r="B5" s="415" t="s">
        <v>36</v>
      </c>
      <c r="C5" s="435" t="s">
        <v>32</v>
      </c>
      <c r="D5" s="436" t="s">
        <v>33</v>
      </c>
      <c r="E5" s="79" t="s">
        <v>34</v>
      </c>
      <c r="F5" s="437" t="s">
        <v>35</v>
      </c>
      <c r="G5" s="443" t="s">
        <v>36</v>
      </c>
      <c r="H5" s="435" t="s">
        <v>32</v>
      </c>
      <c r="I5" s="436" t="s">
        <v>33</v>
      </c>
      <c r="J5" s="435" t="s">
        <v>34</v>
      </c>
      <c r="K5" s="437" t="s">
        <v>35</v>
      </c>
      <c r="L5" s="430" t="s">
        <v>36</v>
      </c>
      <c r="M5" s="435" t="s">
        <v>32</v>
      </c>
      <c r="N5" s="436" t="s">
        <v>33</v>
      </c>
      <c r="O5" s="79" t="s">
        <v>34</v>
      </c>
      <c r="P5" s="437" t="s">
        <v>35</v>
      </c>
      <c r="Q5" s="442" t="s">
        <v>36</v>
      </c>
      <c r="R5" s="152" t="s">
        <v>32</v>
      </c>
      <c r="S5" s="153" t="s">
        <v>33</v>
      </c>
      <c r="T5" s="331" t="s">
        <v>34</v>
      </c>
      <c r="U5" s="155" t="s">
        <v>35</v>
      </c>
      <c r="V5" s="416" t="s">
        <v>31</v>
      </c>
      <c r="W5" s="331" t="s">
        <v>34</v>
      </c>
      <c r="X5" s="153" t="s">
        <v>33</v>
      </c>
      <c r="Y5" s="154" t="s">
        <v>32</v>
      </c>
      <c r="Z5" s="155" t="s">
        <v>35</v>
      </c>
    </row>
    <row r="6" spans="1:26" ht="21">
      <c r="A6" s="172" t="s">
        <v>9</v>
      </c>
      <c r="B6" s="165">
        <f>C6+D6+E6+F6</f>
        <v>38462</v>
      </c>
      <c r="C6" s="438">
        <v>28628</v>
      </c>
      <c r="D6" s="438">
        <v>3699</v>
      </c>
      <c r="E6" s="438">
        <v>5259</v>
      </c>
      <c r="F6" s="438">
        <v>876</v>
      </c>
      <c r="G6" s="440">
        <f>H6+I6+J6+K6</f>
        <v>82934.160999999993</v>
      </c>
      <c r="H6" s="441">
        <v>64063.065599999994</v>
      </c>
      <c r="I6" s="441">
        <v>6146.8293000000003</v>
      </c>
      <c r="J6" s="441">
        <v>11250.5416</v>
      </c>
      <c r="K6" s="441">
        <v>1473.7244999999998</v>
      </c>
      <c r="L6" s="439">
        <f>M6+N6+O6+P6</f>
        <v>221091</v>
      </c>
      <c r="M6" s="438">
        <v>166230</v>
      </c>
      <c r="N6" s="438">
        <v>17844</v>
      </c>
      <c r="O6" s="438">
        <v>32902</v>
      </c>
      <c r="P6" s="438">
        <v>4115</v>
      </c>
      <c r="Q6" s="330">
        <v>1.9353152359411947</v>
      </c>
      <c r="R6" s="159">
        <f>H6/C6</f>
        <v>2.2377764985329045</v>
      </c>
      <c r="S6" s="159">
        <f>I6/D6</f>
        <v>1.6617543390105434</v>
      </c>
      <c r="T6" s="159">
        <f>J6/E6</f>
        <v>2.1392929454268872</v>
      </c>
      <c r="U6" s="159">
        <f>K6/F6</f>
        <v>1.6823339041095888</v>
      </c>
      <c r="V6" s="163">
        <f>W6+X6+Y6+Z6</f>
        <v>637984</v>
      </c>
      <c r="W6" s="164">
        <v>150723</v>
      </c>
      <c r="X6" s="164">
        <v>71289</v>
      </c>
      <c r="Y6" s="164">
        <v>415972</v>
      </c>
      <c r="Z6" s="366">
        <v>0</v>
      </c>
    </row>
    <row r="7" spans="1:26" ht="21">
      <c r="A7" s="172" t="s">
        <v>10</v>
      </c>
      <c r="B7" s="165">
        <f t="shared" ref="B7:B23" si="0">C7+D7+E7+F7</f>
        <v>1751</v>
      </c>
      <c r="C7" s="438">
        <v>1536</v>
      </c>
      <c r="D7" s="438">
        <v>70</v>
      </c>
      <c r="E7" s="438">
        <v>114</v>
      </c>
      <c r="F7" s="438">
        <v>31</v>
      </c>
      <c r="G7" s="440">
        <f t="shared" ref="G7:G23" si="1">H7+I7+J7+K7</f>
        <v>1173.3032999999998</v>
      </c>
      <c r="H7" s="441">
        <v>1037.8942</v>
      </c>
      <c r="I7" s="441">
        <v>36.4313</v>
      </c>
      <c r="J7" s="441">
        <v>76.82729999999998</v>
      </c>
      <c r="K7" s="441">
        <v>22.150500000000001</v>
      </c>
      <c r="L7" s="439">
        <f>SUM(M7:P7)</f>
        <v>6083</v>
      </c>
      <c r="M7" s="438">
        <v>5336</v>
      </c>
      <c r="N7" s="438">
        <v>216</v>
      </c>
      <c r="O7" s="438">
        <v>448</v>
      </c>
      <c r="P7" s="438">
        <v>83</v>
      </c>
      <c r="Q7" s="330">
        <v>0.61050276816609006</v>
      </c>
      <c r="R7" s="159">
        <f t="shared" ref="R7:R24" si="2">H7/C7</f>
        <v>0.6757123697916666</v>
      </c>
      <c r="S7" s="159">
        <f t="shared" ref="S7:S24" si="3">I7/D7</f>
        <v>0.52044714285714289</v>
      </c>
      <c r="T7" s="159">
        <f t="shared" ref="T7:T24" si="4">J7/E7</f>
        <v>0.67392368421052617</v>
      </c>
      <c r="U7" s="159">
        <f t="shared" ref="U7:U24" si="5">K7/F7</f>
        <v>0.71453225806451615</v>
      </c>
      <c r="V7" s="163">
        <f t="shared" ref="V7:V23" si="6">W7+X7+Y7+Z7</f>
        <v>84708</v>
      </c>
      <c r="W7" s="164">
        <v>7814</v>
      </c>
      <c r="X7" s="164">
        <v>6372</v>
      </c>
      <c r="Y7" s="164">
        <v>69349</v>
      </c>
      <c r="Z7" s="160">
        <v>1173</v>
      </c>
    </row>
    <row r="8" spans="1:26" ht="21">
      <c r="A8" s="162" t="s">
        <v>11</v>
      </c>
      <c r="B8" s="165">
        <f t="shared" si="0"/>
        <v>2010</v>
      </c>
      <c r="C8" s="438">
        <v>1687</v>
      </c>
      <c r="D8" s="438">
        <v>91</v>
      </c>
      <c r="E8" s="438">
        <v>165</v>
      </c>
      <c r="F8" s="438">
        <v>67</v>
      </c>
      <c r="G8" s="440">
        <f t="shared" si="1"/>
        <v>1257.6469</v>
      </c>
      <c r="H8" s="441">
        <v>1062.1117999999999</v>
      </c>
      <c r="I8" s="441">
        <v>50.038000000000004</v>
      </c>
      <c r="J8" s="441">
        <v>106.08200000000001</v>
      </c>
      <c r="K8" s="441">
        <v>39.415100000000002</v>
      </c>
      <c r="L8" s="439">
        <f t="shared" ref="L8:L20" si="7">M8+N8+O8+P8</f>
        <v>5698</v>
      </c>
      <c r="M8" s="438">
        <v>4808</v>
      </c>
      <c r="N8" s="438">
        <v>261</v>
      </c>
      <c r="O8" s="438">
        <v>493</v>
      </c>
      <c r="P8" s="438">
        <v>136</v>
      </c>
      <c r="Q8" s="330">
        <v>0.60384947183098603</v>
      </c>
      <c r="R8" s="159">
        <f t="shared" si="2"/>
        <v>0.62958612922347357</v>
      </c>
      <c r="S8" s="159">
        <f t="shared" si="3"/>
        <v>0.54986813186813188</v>
      </c>
      <c r="T8" s="159">
        <f t="shared" si="4"/>
        <v>0.64292121212121212</v>
      </c>
      <c r="U8" s="159">
        <f t="shared" si="5"/>
        <v>0.58828507462686574</v>
      </c>
      <c r="V8" s="163">
        <f t="shared" si="6"/>
        <v>56230</v>
      </c>
      <c r="W8" s="164">
        <v>6461</v>
      </c>
      <c r="X8" s="164">
        <v>8391</v>
      </c>
      <c r="Y8" s="164">
        <v>33352</v>
      </c>
      <c r="Z8" s="160">
        <v>8026</v>
      </c>
    </row>
    <row r="9" spans="1:26" ht="21">
      <c r="A9" s="162" t="s">
        <v>37</v>
      </c>
      <c r="B9" s="165">
        <f t="shared" si="0"/>
        <v>7365</v>
      </c>
      <c r="C9" s="438">
        <v>5994</v>
      </c>
      <c r="D9" s="438">
        <v>260</v>
      </c>
      <c r="E9" s="438">
        <v>831</v>
      </c>
      <c r="F9" s="438">
        <v>280</v>
      </c>
      <c r="G9" s="440">
        <f t="shared" si="1"/>
        <v>4930.6992</v>
      </c>
      <c r="H9" s="441">
        <v>3972.2529999999997</v>
      </c>
      <c r="I9" s="441">
        <v>138.14339999999999</v>
      </c>
      <c r="J9" s="441">
        <v>626.90740000000005</v>
      </c>
      <c r="K9" s="441">
        <v>193.3954</v>
      </c>
      <c r="L9" s="439">
        <f t="shared" si="7"/>
        <v>16085</v>
      </c>
      <c r="M9" s="438">
        <v>13359</v>
      </c>
      <c r="N9" s="438">
        <v>517</v>
      </c>
      <c r="O9" s="438">
        <v>1721</v>
      </c>
      <c r="P9" s="438">
        <v>488</v>
      </c>
      <c r="Q9" s="330">
        <v>0.60083754480286744</v>
      </c>
      <c r="R9" s="159">
        <f t="shared" si="2"/>
        <v>0.66270487153820479</v>
      </c>
      <c r="S9" s="159">
        <f t="shared" si="3"/>
        <v>0.53132076923076921</v>
      </c>
      <c r="T9" s="159">
        <f t="shared" si="4"/>
        <v>0.7544012033694345</v>
      </c>
      <c r="U9" s="159">
        <f t="shared" si="5"/>
        <v>0.69069785714285714</v>
      </c>
      <c r="V9" s="163">
        <f t="shared" si="6"/>
        <v>95572</v>
      </c>
      <c r="W9" s="164">
        <v>13954</v>
      </c>
      <c r="X9" s="164">
        <v>5601</v>
      </c>
      <c r="Y9" s="164">
        <v>71937</v>
      </c>
      <c r="Z9" s="160">
        <v>4080</v>
      </c>
    </row>
    <row r="10" spans="1:26" ht="21">
      <c r="A10" s="172" t="s">
        <v>12</v>
      </c>
      <c r="B10" s="165">
        <f t="shared" si="0"/>
        <v>6007</v>
      </c>
      <c r="C10" s="438">
        <v>4556</v>
      </c>
      <c r="D10" s="438">
        <v>283</v>
      </c>
      <c r="E10" s="438">
        <v>812</v>
      </c>
      <c r="F10" s="438">
        <v>356</v>
      </c>
      <c r="G10" s="440">
        <f t="shared" si="1"/>
        <v>4670.1247999999996</v>
      </c>
      <c r="H10" s="441">
        <v>3498.8368999999998</v>
      </c>
      <c r="I10" s="441">
        <v>214.69019999999998</v>
      </c>
      <c r="J10" s="441">
        <v>647.69119999999998</v>
      </c>
      <c r="K10" s="441">
        <v>308.90649999999999</v>
      </c>
      <c r="L10" s="439">
        <f t="shared" si="7"/>
        <v>18426</v>
      </c>
      <c r="M10" s="438">
        <v>14101</v>
      </c>
      <c r="N10" s="438">
        <v>767</v>
      </c>
      <c r="O10" s="438">
        <v>2644</v>
      </c>
      <c r="P10" s="438">
        <v>914</v>
      </c>
      <c r="Q10" s="330">
        <v>0.73949426710097721</v>
      </c>
      <c r="R10" s="159">
        <f t="shared" si="2"/>
        <v>0.7679624451273046</v>
      </c>
      <c r="S10" s="159">
        <f t="shared" si="3"/>
        <v>0.75862261484098936</v>
      </c>
      <c r="T10" s="159">
        <f t="shared" si="4"/>
        <v>0.79764926108374379</v>
      </c>
      <c r="U10" s="159">
        <f t="shared" si="5"/>
        <v>0.86771488764044946</v>
      </c>
      <c r="V10" s="163">
        <f t="shared" si="6"/>
        <v>102278</v>
      </c>
      <c r="W10" s="164">
        <v>15963</v>
      </c>
      <c r="X10" s="164">
        <v>7645</v>
      </c>
      <c r="Y10" s="164">
        <v>78387</v>
      </c>
      <c r="Z10" s="168">
        <v>283</v>
      </c>
    </row>
    <row r="11" spans="1:26" ht="21">
      <c r="A11" s="162" t="s">
        <v>13</v>
      </c>
      <c r="B11" s="165">
        <f t="shared" si="0"/>
        <v>1823</v>
      </c>
      <c r="C11" s="438">
        <v>1556</v>
      </c>
      <c r="D11" s="438">
        <v>45</v>
      </c>
      <c r="E11" s="438">
        <v>190</v>
      </c>
      <c r="F11" s="438">
        <v>32</v>
      </c>
      <c r="G11" s="440">
        <f t="shared" si="1"/>
        <v>1227.5226</v>
      </c>
      <c r="H11" s="441">
        <v>1043.2862</v>
      </c>
      <c r="I11" s="441">
        <v>24.459100000000007</v>
      </c>
      <c r="J11" s="441">
        <v>139.29479999999998</v>
      </c>
      <c r="K11" s="441">
        <v>20.482500000000002</v>
      </c>
      <c r="L11" s="439">
        <f t="shared" si="7"/>
        <v>6297</v>
      </c>
      <c r="M11" s="438">
        <v>5397</v>
      </c>
      <c r="N11" s="438">
        <v>150</v>
      </c>
      <c r="O11" s="438">
        <v>674</v>
      </c>
      <c r="P11" s="438">
        <v>76</v>
      </c>
      <c r="Q11" s="330">
        <v>0.69988372513562391</v>
      </c>
      <c r="R11" s="159">
        <f t="shared" si="2"/>
        <v>0.67049241645244217</v>
      </c>
      <c r="S11" s="159">
        <f t="shared" si="3"/>
        <v>0.54353555555555566</v>
      </c>
      <c r="T11" s="159">
        <f t="shared" si="4"/>
        <v>0.73313052631578934</v>
      </c>
      <c r="U11" s="159">
        <f t="shared" si="5"/>
        <v>0.64007812500000005</v>
      </c>
      <c r="V11" s="163">
        <f t="shared" si="6"/>
        <v>71535</v>
      </c>
      <c r="W11" s="366">
        <v>0</v>
      </c>
      <c r="X11" s="164">
        <v>370</v>
      </c>
      <c r="Y11" s="164">
        <v>56874</v>
      </c>
      <c r="Z11" s="168">
        <v>14291</v>
      </c>
    </row>
    <row r="12" spans="1:26" ht="21">
      <c r="A12" s="162" t="s">
        <v>14</v>
      </c>
      <c r="B12" s="165">
        <f t="shared" si="0"/>
        <v>729</v>
      </c>
      <c r="C12" s="438">
        <v>621</v>
      </c>
      <c r="D12" s="438">
        <v>23</v>
      </c>
      <c r="E12" s="438">
        <v>65</v>
      </c>
      <c r="F12" s="438">
        <v>20</v>
      </c>
      <c r="G12" s="440">
        <f t="shared" si="1"/>
        <v>398.79779999999994</v>
      </c>
      <c r="H12" s="441">
        <v>338.09539999999998</v>
      </c>
      <c r="I12" s="441">
        <v>14.496699999999999</v>
      </c>
      <c r="J12" s="441">
        <v>37.704499999999996</v>
      </c>
      <c r="K12" s="441">
        <v>8.5012000000000008</v>
      </c>
      <c r="L12" s="439">
        <f t="shared" si="7"/>
        <v>2262</v>
      </c>
      <c r="M12" s="438">
        <v>1965</v>
      </c>
      <c r="N12" s="438">
        <v>76</v>
      </c>
      <c r="O12" s="438">
        <v>193</v>
      </c>
      <c r="P12" s="438">
        <v>28</v>
      </c>
      <c r="Q12" s="330">
        <v>0.53762947368421043</v>
      </c>
      <c r="R12" s="159">
        <f t="shared" si="2"/>
        <v>0.54443703703703705</v>
      </c>
      <c r="S12" s="159">
        <f t="shared" si="3"/>
        <v>0.63029130434782599</v>
      </c>
      <c r="T12" s="159">
        <f t="shared" si="4"/>
        <v>0.58006923076923067</v>
      </c>
      <c r="U12" s="159">
        <f t="shared" si="5"/>
        <v>0.42506000000000005</v>
      </c>
      <c r="V12" s="163">
        <f t="shared" si="6"/>
        <v>29168</v>
      </c>
      <c r="W12" s="164">
        <v>4879</v>
      </c>
      <c r="X12" s="164">
        <v>1232</v>
      </c>
      <c r="Y12" s="164">
        <v>23023</v>
      </c>
      <c r="Z12" s="160">
        <v>34</v>
      </c>
    </row>
    <row r="13" spans="1:26" ht="21">
      <c r="A13" s="162" t="s">
        <v>15</v>
      </c>
      <c r="B13" s="165">
        <f t="shared" si="0"/>
        <v>12466</v>
      </c>
      <c r="C13" s="438">
        <v>10165</v>
      </c>
      <c r="D13" s="438">
        <v>680</v>
      </c>
      <c r="E13" s="438">
        <v>1204</v>
      </c>
      <c r="F13" s="438">
        <v>417</v>
      </c>
      <c r="G13" s="440">
        <f t="shared" si="1"/>
        <v>14568.2996</v>
      </c>
      <c r="H13" s="441">
        <v>11549.132900000001</v>
      </c>
      <c r="I13" s="441">
        <v>801.94939999999997</v>
      </c>
      <c r="J13" s="441">
        <v>1487.2003999999999</v>
      </c>
      <c r="K13" s="441">
        <v>730.01690000000008</v>
      </c>
      <c r="L13" s="439">
        <f t="shared" si="7"/>
        <v>45424</v>
      </c>
      <c r="M13" s="438">
        <v>36082</v>
      </c>
      <c r="N13" s="438">
        <v>2299</v>
      </c>
      <c r="O13" s="438">
        <v>4962</v>
      </c>
      <c r="P13" s="438">
        <v>2081</v>
      </c>
      <c r="Q13" s="330">
        <v>1.2342354271356784</v>
      </c>
      <c r="R13" s="159">
        <f t="shared" si="2"/>
        <v>1.1361665420560749</v>
      </c>
      <c r="S13" s="159">
        <f t="shared" si="3"/>
        <v>1.1793373529411764</v>
      </c>
      <c r="T13" s="159">
        <f t="shared" si="4"/>
        <v>1.2352162790697674</v>
      </c>
      <c r="U13" s="159">
        <f t="shared" si="5"/>
        <v>1.7506400479616309</v>
      </c>
      <c r="V13" s="163">
        <f t="shared" si="6"/>
        <v>194114</v>
      </c>
      <c r="W13" s="164">
        <v>29932</v>
      </c>
      <c r="X13" s="164">
        <v>13948</v>
      </c>
      <c r="Y13" s="164">
        <v>149860</v>
      </c>
      <c r="Z13" s="169">
        <v>374</v>
      </c>
    </row>
    <row r="14" spans="1:26" ht="21">
      <c r="A14" s="162" t="s">
        <v>16</v>
      </c>
      <c r="B14" s="165">
        <f t="shared" si="0"/>
        <v>2301</v>
      </c>
      <c r="C14" s="438">
        <v>1934</v>
      </c>
      <c r="D14" s="438">
        <v>76</v>
      </c>
      <c r="E14" s="438">
        <v>197</v>
      </c>
      <c r="F14" s="438">
        <v>94</v>
      </c>
      <c r="G14" s="440">
        <f t="shared" si="1"/>
        <v>1543.6744000000001</v>
      </c>
      <c r="H14" s="441">
        <v>1280.7258000000002</v>
      </c>
      <c r="I14" s="441">
        <v>42.838199999999993</v>
      </c>
      <c r="J14" s="441">
        <v>132.4511</v>
      </c>
      <c r="K14" s="441">
        <v>87.659300000000002</v>
      </c>
      <c r="L14" s="439">
        <f t="shared" si="7"/>
        <v>6584</v>
      </c>
      <c r="M14" s="438">
        <v>5603</v>
      </c>
      <c r="N14" s="438">
        <v>151</v>
      </c>
      <c r="O14" s="438">
        <v>650</v>
      </c>
      <c r="P14" s="438">
        <v>180</v>
      </c>
      <c r="Q14" s="330">
        <v>0.67805949926362297</v>
      </c>
      <c r="R14" s="159">
        <f t="shared" si="2"/>
        <v>0.66221602895553267</v>
      </c>
      <c r="S14" s="159">
        <f t="shared" si="3"/>
        <v>0.56366052631578933</v>
      </c>
      <c r="T14" s="159">
        <f t="shared" si="4"/>
        <v>0.67234060913705584</v>
      </c>
      <c r="U14" s="159">
        <f t="shared" si="5"/>
        <v>0.93254574468085105</v>
      </c>
      <c r="V14" s="163">
        <f t="shared" si="6"/>
        <v>70818</v>
      </c>
      <c r="W14" s="164">
        <v>7000</v>
      </c>
      <c r="X14" s="164">
        <v>4867</v>
      </c>
      <c r="Y14" s="164">
        <v>54561</v>
      </c>
      <c r="Z14" s="168">
        <v>4390</v>
      </c>
    </row>
    <row r="15" spans="1:26" ht="21">
      <c r="A15" s="17" t="s">
        <v>200</v>
      </c>
      <c r="B15" s="165">
        <f t="shared" si="0"/>
        <v>5326</v>
      </c>
      <c r="C15" s="438">
        <v>4782</v>
      </c>
      <c r="D15" s="438">
        <v>138</v>
      </c>
      <c r="E15" s="438">
        <v>280</v>
      </c>
      <c r="F15" s="438">
        <v>126</v>
      </c>
      <c r="G15" s="440">
        <f t="shared" si="1"/>
        <v>3586.5553000000004</v>
      </c>
      <c r="H15" s="441">
        <v>3187.3352000000004</v>
      </c>
      <c r="I15" s="441">
        <v>109.929</v>
      </c>
      <c r="J15" s="441">
        <v>193.13669999999999</v>
      </c>
      <c r="K15" s="441">
        <v>96.154399999999995</v>
      </c>
      <c r="L15" s="439">
        <f t="shared" si="7"/>
        <v>14727</v>
      </c>
      <c r="M15" s="438">
        <v>13270</v>
      </c>
      <c r="N15" s="438">
        <v>459</v>
      </c>
      <c r="O15" s="438">
        <v>726</v>
      </c>
      <c r="P15" s="438">
        <v>272</v>
      </c>
      <c r="Q15" s="330">
        <v>0.73323549222797924</v>
      </c>
      <c r="R15" s="159">
        <f t="shared" si="2"/>
        <v>0.6665276453366793</v>
      </c>
      <c r="S15" s="159">
        <f t="shared" si="3"/>
        <v>0.79658695652173916</v>
      </c>
      <c r="T15" s="159">
        <f t="shared" si="4"/>
        <v>0.6897739285714285</v>
      </c>
      <c r="U15" s="159">
        <f t="shared" si="5"/>
        <v>0.76313015873015866</v>
      </c>
      <c r="V15" s="163">
        <f t="shared" si="6"/>
        <v>108924</v>
      </c>
      <c r="W15" s="164">
        <v>13710</v>
      </c>
      <c r="X15" s="164">
        <v>7760</v>
      </c>
      <c r="Y15" s="164">
        <v>87178</v>
      </c>
      <c r="Z15" s="160">
        <v>276</v>
      </c>
    </row>
    <row r="16" spans="1:26" ht="21">
      <c r="A16" s="162" t="s">
        <v>17</v>
      </c>
      <c r="B16" s="165">
        <f t="shared" si="0"/>
        <v>5215</v>
      </c>
      <c r="C16" s="438">
        <v>4358</v>
      </c>
      <c r="D16" s="438">
        <v>214</v>
      </c>
      <c r="E16" s="438">
        <v>563</v>
      </c>
      <c r="F16" s="438">
        <v>80</v>
      </c>
      <c r="G16" s="440">
        <f t="shared" si="1"/>
        <v>3251.1506000000004</v>
      </c>
      <c r="H16" s="441">
        <v>2747.8742000000002</v>
      </c>
      <c r="I16" s="441">
        <v>122.11889999999998</v>
      </c>
      <c r="J16" s="441">
        <v>348.64780000000002</v>
      </c>
      <c r="K16" s="441">
        <v>32.509700000000002</v>
      </c>
      <c r="L16" s="439">
        <f t="shared" si="7"/>
        <v>15866</v>
      </c>
      <c r="M16" s="438">
        <v>13425</v>
      </c>
      <c r="N16" s="438">
        <v>596</v>
      </c>
      <c r="O16" s="438">
        <v>1703</v>
      </c>
      <c r="P16" s="438">
        <v>142</v>
      </c>
      <c r="Q16" s="330">
        <v>0.57304391851408032</v>
      </c>
      <c r="R16" s="159">
        <f t="shared" si="2"/>
        <v>0.63053561266636071</v>
      </c>
      <c r="S16" s="159">
        <f t="shared" si="3"/>
        <v>0.57064906542056071</v>
      </c>
      <c r="T16" s="159">
        <f t="shared" si="4"/>
        <v>0.61926785079928959</v>
      </c>
      <c r="U16" s="159">
        <f t="shared" si="5"/>
        <v>0.40637125000000002</v>
      </c>
      <c r="V16" s="163">
        <f t="shared" si="6"/>
        <v>121364</v>
      </c>
      <c r="W16" s="164">
        <v>14290</v>
      </c>
      <c r="X16" s="164">
        <v>877</v>
      </c>
      <c r="Y16" s="164">
        <v>95939</v>
      </c>
      <c r="Z16" s="168">
        <v>10258</v>
      </c>
    </row>
    <row r="17" spans="1:26" ht="21">
      <c r="A17" s="162" t="s">
        <v>18</v>
      </c>
      <c r="B17" s="165">
        <f t="shared" si="0"/>
        <v>2540</v>
      </c>
      <c r="C17" s="438">
        <v>2169</v>
      </c>
      <c r="D17" s="438">
        <v>67</v>
      </c>
      <c r="E17" s="438">
        <v>211</v>
      </c>
      <c r="F17" s="438">
        <v>93</v>
      </c>
      <c r="G17" s="440">
        <f t="shared" si="1"/>
        <v>1464.7821000000004</v>
      </c>
      <c r="H17" s="441">
        <v>1256.7817000000002</v>
      </c>
      <c r="I17" s="441">
        <v>36.448999999999998</v>
      </c>
      <c r="J17" s="441">
        <v>117.1348</v>
      </c>
      <c r="K17" s="441">
        <v>54.416600000000003</v>
      </c>
      <c r="L17" s="439">
        <f t="shared" si="7"/>
        <v>7357</v>
      </c>
      <c r="M17" s="438">
        <v>6466</v>
      </c>
      <c r="N17" s="438">
        <v>142</v>
      </c>
      <c r="O17" s="438">
        <v>598</v>
      </c>
      <c r="P17" s="438">
        <v>151</v>
      </c>
      <c r="Q17" s="330">
        <v>0.63377215384615382</v>
      </c>
      <c r="R17" s="159">
        <f t="shared" si="2"/>
        <v>0.57942909174734913</v>
      </c>
      <c r="S17" s="159">
        <f t="shared" si="3"/>
        <v>0.54401492537313434</v>
      </c>
      <c r="T17" s="159">
        <f t="shared" si="4"/>
        <v>0.55514123222748812</v>
      </c>
      <c r="U17" s="159">
        <f t="shared" si="5"/>
        <v>0.58512473118279573</v>
      </c>
      <c r="V17" s="163">
        <f t="shared" si="6"/>
        <v>71317</v>
      </c>
      <c r="W17" s="164">
        <v>74</v>
      </c>
      <c r="X17" s="164">
        <v>50</v>
      </c>
      <c r="Y17" s="164">
        <v>61412</v>
      </c>
      <c r="Z17" s="160">
        <v>9781</v>
      </c>
    </row>
    <row r="18" spans="1:26" ht="21">
      <c r="A18" s="172" t="s">
        <v>19</v>
      </c>
      <c r="B18" s="165">
        <f t="shared" si="0"/>
        <v>1832</v>
      </c>
      <c r="C18" s="438">
        <v>1565</v>
      </c>
      <c r="D18" s="438">
        <v>89</v>
      </c>
      <c r="E18" s="438">
        <v>143</v>
      </c>
      <c r="F18" s="438">
        <v>35</v>
      </c>
      <c r="G18" s="440">
        <f t="shared" si="1"/>
        <v>969.61000000000013</v>
      </c>
      <c r="H18" s="441">
        <v>821.22210000000007</v>
      </c>
      <c r="I18" s="441">
        <v>54.586799999999997</v>
      </c>
      <c r="J18" s="441">
        <v>73.015299999999996</v>
      </c>
      <c r="K18" s="441">
        <v>20.785800000000002</v>
      </c>
      <c r="L18" s="439">
        <f t="shared" si="7"/>
        <v>5005</v>
      </c>
      <c r="M18" s="438">
        <v>4264</v>
      </c>
      <c r="N18" s="438">
        <v>256</v>
      </c>
      <c r="O18" s="438">
        <v>430</v>
      </c>
      <c r="P18" s="438">
        <v>55</v>
      </c>
      <c r="Q18" s="330">
        <v>0.54867577197149642</v>
      </c>
      <c r="R18" s="159">
        <f t="shared" si="2"/>
        <v>0.5247425559105432</v>
      </c>
      <c r="S18" s="159">
        <f t="shared" si="3"/>
        <v>0.61333483146067413</v>
      </c>
      <c r="T18" s="159">
        <f t="shared" si="4"/>
        <v>0.51059650349650343</v>
      </c>
      <c r="U18" s="159">
        <f t="shared" si="5"/>
        <v>0.59388000000000007</v>
      </c>
      <c r="V18" s="163">
        <f t="shared" si="6"/>
        <v>44229</v>
      </c>
      <c r="W18" s="164">
        <v>4952</v>
      </c>
      <c r="X18" s="164">
        <v>10698</v>
      </c>
      <c r="Y18" s="164">
        <v>28534</v>
      </c>
      <c r="Z18" s="160">
        <v>45</v>
      </c>
    </row>
    <row r="19" spans="1:26" ht="21">
      <c r="A19" s="172" t="s">
        <v>20</v>
      </c>
      <c r="B19" s="165">
        <f t="shared" si="0"/>
        <v>3296</v>
      </c>
      <c r="C19" s="438">
        <v>2689</v>
      </c>
      <c r="D19" s="438">
        <v>182</v>
      </c>
      <c r="E19" s="438">
        <v>371</v>
      </c>
      <c r="F19" s="438">
        <v>54</v>
      </c>
      <c r="G19" s="440">
        <f t="shared" si="1"/>
        <v>1722.2572</v>
      </c>
      <c r="H19" s="441">
        <v>1406.5558000000001</v>
      </c>
      <c r="I19" s="441">
        <v>88.109399999999994</v>
      </c>
      <c r="J19" s="441">
        <v>201.42219999999998</v>
      </c>
      <c r="K19" s="441">
        <v>26.169800000000002</v>
      </c>
      <c r="L19" s="439">
        <f t="shared" si="7"/>
        <v>9346</v>
      </c>
      <c r="M19" s="438">
        <v>7712</v>
      </c>
      <c r="N19" s="438">
        <v>425</v>
      </c>
      <c r="O19" s="438">
        <v>1073</v>
      </c>
      <c r="P19" s="438">
        <v>136</v>
      </c>
      <c r="Q19" s="330">
        <v>0.56986752827140552</v>
      </c>
      <c r="R19" s="159">
        <f t="shared" si="2"/>
        <v>0.52307764968389736</v>
      </c>
      <c r="S19" s="159">
        <f t="shared" si="3"/>
        <v>0.4841175824175824</v>
      </c>
      <c r="T19" s="159">
        <f t="shared" si="4"/>
        <v>0.54291698113207543</v>
      </c>
      <c r="U19" s="159">
        <f t="shared" si="5"/>
        <v>0.48462592592592596</v>
      </c>
      <c r="V19" s="163">
        <f t="shared" si="6"/>
        <v>79429</v>
      </c>
      <c r="W19" s="164">
        <v>8780</v>
      </c>
      <c r="X19" s="164">
        <v>6575</v>
      </c>
      <c r="Y19" s="164">
        <v>63587</v>
      </c>
      <c r="Z19" s="170">
        <v>487</v>
      </c>
    </row>
    <row r="20" spans="1:26" ht="21">
      <c r="A20" s="162" t="s">
        <v>21</v>
      </c>
      <c r="B20" s="165">
        <f t="shared" si="0"/>
        <v>1437</v>
      </c>
      <c r="C20" s="438">
        <v>1281</v>
      </c>
      <c r="D20" s="438">
        <v>36</v>
      </c>
      <c r="E20" s="438">
        <v>79</v>
      </c>
      <c r="F20" s="438">
        <v>41</v>
      </c>
      <c r="G20" s="440">
        <f t="shared" si="1"/>
        <v>1053.3200999999999</v>
      </c>
      <c r="H20" s="441">
        <v>952.04510000000005</v>
      </c>
      <c r="I20" s="441">
        <v>23.345499999999998</v>
      </c>
      <c r="J20" s="441">
        <v>52.612200000000009</v>
      </c>
      <c r="K20" s="441">
        <v>25.317299999999999</v>
      </c>
      <c r="L20" s="439">
        <f t="shared" si="7"/>
        <v>4866</v>
      </c>
      <c r="M20" s="438">
        <v>4455</v>
      </c>
      <c r="N20" s="438">
        <v>95</v>
      </c>
      <c r="O20" s="438">
        <v>254</v>
      </c>
      <c r="P20" s="438">
        <v>62</v>
      </c>
      <c r="Q20" s="330">
        <v>0.72602560706401764</v>
      </c>
      <c r="R20" s="159">
        <f t="shared" si="2"/>
        <v>0.74320460577673697</v>
      </c>
      <c r="S20" s="159">
        <f t="shared" si="3"/>
        <v>0.6484861111111111</v>
      </c>
      <c r="T20" s="159">
        <f t="shared" si="4"/>
        <v>0.66597721518987352</v>
      </c>
      <c r="U20" s="159">
        <f t="shared" si="5"/>
        <v>0.61749512195121947</v>
      </c>
      <c r="V20" s="163">
        <f t="shared" si="6"/>
        <v>67788</v>
      </c>
      <c r="W20" s="164">
        <v>7923</v>
      </c>
      <c r="X20" s="164">
        <v>2559</v>
      </c>
      <c r="Y20" s="164">
        <v>53825</v>
      </c>
      <c r="Z20" s="160">
        <v>3481</v>
      </c>
    </row>
    <row r="21" spans="1:26" ht="21">
      <c r="A21" s="162" t="s">
        <v>22</v>
      </c>
      <c r="B21" s="165">
        <f t="shared" si="0"/>
        <v>2174</v>
      </c>
      <c r="C21" s="438">
        <v>1936</v>
      </c>
      <c r="D21" s="438">
        <v>76</v>
      </c>
      <c r="E21" s="438">
        <v>131</v>
      </c>
      <c r="F21" s="438">
        <v>31</v>
      </c>
      <c r="G21" s="440">
        <f t="shared" si="1"/>
        <v>1210.0183</v>
      </c>
      <c r="H21" s="441">
        <v>1089.6626999999999</v>
      </c>
      <c r="I21" s="441">
        <v>34.984300000000005</v>
      </c>
      <c r="J21" s="441">
        <v>70.954999999999998</v>
      </c>
      <c r="K21" s="441">
        <v>14.4163</v>
      </c>
      <c r="L21" s="439">
        <f>M21+N21+O21+P21</f>
        <v>4903</v>
      </c>
      <c r="M21" s="438">
        <v>4400</v>
      </c>
      <c r="N21" s="438">
        <v>152</v>
      </c>
      <c r="O21" s="438">
        <v>300</v>
      </c>
      <c r="P21" s="438">
        <v>51</v>
      </c>
      <c r="Q21" s="330">
        <v>0.58761141479099666</v>
      </c>
      <c r="R21" s="159">
        <f t="shared" si="2"/>
        <v>0.56284230371900823</v>
      </c>
      <c r="S21" s="159">
        <f t="shared" si="3"/>
        <v>0.46031973684210531</v>
      </c>
      <c r="T21" s="159">
        <f t="shared" si="4"/>
        <v>0.5416412213740458</v>
      </c>
      <c r="U21" s="159">
        <f t="shared" si="5"/>
        <v>0.46504193548387096</v>
      </c>
      <c r="V21" s="163">
        <f t="shared" si="6"/>
        <v>60807</v>
      </c>
      <c r="W21" s="164">
        <v>5757</v>
      </c>
      <c r="X21" s="164">
        <v>6084</v>
      </c>
      <c r="Y21" s="164">
        <v>47780</v>
      </c>
      <c r="Z21" s="168">
        <v>1186</v>
      </c>
    </row>
    <row r="22" spans="1:26" ht="21">
      <c r="A22" s="173" t="s">
        <v>111</v>
      </c>
      <c r="B22" s="165">
        <f t="shared" si="0"/>
        <v>13063</v>
      </c>
      <c r="C22" s="438">
        <v>10569</v>
      </c>
      <c r="D22" s="438">
        <v>599</v>
      </c>
      <c r="E22" s="438">
        <v>1245</v>
      </c>
      <c r="F22" s="438">
        <v>650</v>
      </c>
      <c r="G22" s="440">
        <f>H22+I22+J22+K22</f>
        <v>16950.5563</v>
      </c>
      <c r="H22" s="441">
        <v>13434.6387</v>
      </c>
      <c r="I22" s="441">
        <v>800.17740000000003</v>
      </c>
      <c r="J22" s="441">
        <v>1657.4695999999997</v>
      </c>
      <c r="K22" s="441">
        <v>1058.2706000000001</v>
      </c>
      <c r="L22" s="439">
        <f>M22+N22+O22+P22</f>
        <v>45656</v>
      </c>
      <c r="M22" s="438">
        <v>36687</v>
      </c>
      <c r="N22" s="438">
        <v>2108</v>
      </c>
      <c r="O22" s="438">
        <v>4623</v>
      </c>
      <c r="P22" s="438">
        <v>2238</v>
      </c>
      <c r="Q22" s="330">
        <v>1.2447900920542636</v>
      </c>
      <c r="R22" s="159">
        <f t="shared" si="2"/>
        <v>1.2711362191314219</v>
      </c>
      <c r="S22" s="159">
        <f t="shared" si="3"/>
        <v>1.3358554257095159</v>
      </c>
      <c r="T22" s="159">
        <f t="shared" si="4"/>
        <v>1.3313008835341362</v>
      </c>
      <c r="U22" s="159">
        <f t="shared" si="5"/>
        <v>1.6281086153846154</v>
      </c>
      <c r="V22" s="163">
        <f t="shared" si="6"/>
        <v>263402</v>
      </c>
      <c r="W22" s="164">
        <v>40320</v>
      </c>
      <c r="X22" s="164">
        <v>19373</v>
      </c>
      <c r="Y22" s="164">
        <v>202872</v>
      </c>
      <c r="Z22" s="168">
        <v>837</v>
      </c>
    </row>
    <row r="23" spans="1:26" ht="21">
      <c r="A23" s="162" t="s">
        <v>23</v>
      </c>
      <c r="B23" s="165">
        <f t="shared" si="0"/>
        <v>2652</v>
      </c>
      <c r="C23" s="438">
        <v>2218</v>
      </c>
      <c r="D23" s="438">
        <v>102</v>
      </c>
      <c r="E23" s="438">
        <v>286</v>
      </c>
      <c r="F23" s="438">
        <v>46</v>
      </c>
      <c r="G23" s="440">
        <f t="shared" si="1"/>
        <v>1733.4436999999998</v>
      </c>
      <c r="H23" s="441">
        <v>1456.2069999999999</v>
      </c>
      <c r="I23" s="441">
        <v>62.240499999999997</v>
      </c>
      <c r="J23" s="441">
        <v>192.27010000000001</v>
      </c>
      <c r="K23" s="441">
        <v>22.726099999999995</v>
      </c>
      <c r="L23" s="439">
        <f>M23+N23+O23+P23</f>
        <v>6799</v>
      </c>
      <c r="M23" s="438">
        <v>5755</v>
      </c>
      <c r="N23" s="438">
        <v>232</v>
      </c>
      <c r="O23" s="438">
        <v>735</v>
      </c>
      <c r="P23" s="438">
        <v>77</v>
      </c>
      <c r="Q23" s="330">
        <v>0.57018432147562581</v>
      </c>
      <c r="R23" s="159">
        <f t="shared" si="2"/>
        <v>0.65654057709648328</v>
      </c>
      <c r="S23" s="159">
        <f t="shared" si="3"/>
        <v>0.61020098039215687</v>
      </c>
      <c r="T23" s="159">
        <f t="shared" si="4"/>
        <v>0.67227307692307692</v>
      </c>
      <c r="U23" s="159">
        <f t="shared" si="5"/>
        <v>0.49404565217391294</v>
      </c>
      <c r="V23" s="163">
        <f t="shared" si="6"/>
        <v>47468</v>
      </c>
      <c r="W23" s="164">
        <v>6097</v>
      </c>
      <c r="X23" s="164">
        <v>3140</v>
      </c>
      <c r="Y23" s="164">
        <v>38172</v>
      </c>
      <c r="Z23" s="160">
        <v>59</v>
      </c>
    </row>
    <row r="24" spans="1:26" ht="21">
      <c r="A24" s="171"/>
      <c r="B24" s="165">
        <f>SUM(B6:B23)</f>
        <v>110449</v>
      </c>
      <c r="C24" s="156">
        <f>SUM(C6:C23)</f>
        <v>88244</v>
      </c>
      <c r="D24" s="156">
        <f t="shared" ref="D24:F24" si="8">SUM(D6:D23)</f>
        <v>6730</v>
      </c>
      <c r="E24" s="156">
        <f t="shared" si="8"/>
        <v>12146</v>
      </c>
      <c r="F24" s="156">
        <f t="shared" si="8"/>
        <v>3329</v>
      </c>
      <c r="G24" s="166">
        <f>SUM(G6:G23)</f>
        <v>144645.92320000002</v>
      </c>
      <c r="H24" s="158">
        <f>SUM(H6:H23)</f>
        <v>114197.7243</v>
      </c>
      <c r="I24" s="158">
        <f t="shared" ref="I24:K24" si="9">SUM(I6:I23)</f>
        <v>8801.8163999999997</v>
      </c>
      <c r="J24" s="158">
        <f t="shared" si="9"/>
        <v>17411.363999999998</v>
      </c>
      <c r="K24" s="158">
        <f t="shared" si="9"/>
        <v>4235.0185000000001</v>
      </c>
      <c r="L24" s="167">
        <f>SUM(L6:L23)</f>
        <v>442475</v>
      </c>
      <c r="M24" s="157">
        <f>SUM(M6:M23)</f>
        <v>349315</v>
      </c>
      <c r="N24" s="157">
        <f t="shared" ref="N24:P24" si="10">SUM(N6:N23)</f>
        <v>26746</v>
      </c>
      <c r="O24" s="157">
        <f t="shared" si="10"/>
        <v>55129</v>
      </c>
      <c r="P24" s="157">
        <f t="shared" si="10"/>
        <v>11285</v>
      </c>
      <c r="Q24" s="330">
        <v>1.239269826977401</v>
      </c>
      <c r="R24" s="159">
        <f t="shared" si="2"/>
        <v>1.2941131895652962</v>
      </c>
      <c r="S24" s="159">
        <f t="shared" si="3"/>
        <v>1.3078479049034175</v>
      </c>
      <c r="T24" s="159">
        <f t="shared" si="4"/>
        <v>1.4335060102091222</v>
      </c>
      <c r="U24" s="159">
        <f t="shared" si="5"/>
        <v>1.2721593571643137</v>
      </c>
      <c r="V24" s="163">
        <f>SUM(V6:V23)</f>
        <v>2207135</v>
      </c>
      <c r="W24" s="156">
        <f t="shared" ref="W24:Y24" si="11">SUM(W6:W23)</f>
        <v>338629</v>
      </c>
      <c r="X24" s="156">
        <f t="shared" si="11"/>
        <v>176831</v>
      </c>
      <c r="Y24" s="156">
        <f t="shared" si="11"/>
        <v>1632614</v>
      </c>
      <c r="Z24" s="156">
        <v>59061</v>
      </c>
    </row>
    <row r="25" spans="1:26" ht="21">
      <c r="B25" s="566" t="s">
        <v>114</v>
      </c>
      <c r="C25" t="s">
        <v>115</v>
      </c>
    </row>
    <row r="26" spans="1:26">
      <c r="C26" t="s">
        <v>245</v>
      </c>
      <c r="V26" s="235"/>
    </row>
    <row r="28" spans="1:26">
      <c r="V28" t="s">
        <v>122</v>
      </c>
    </row>
  </sheetData>
  <mergeCells count="7">
    <mergeCell ref="A3:A5"/>
    <mergeCell ref="V3:Z4"/>
    <mergeCell ref="B3:U3"/>
    <mergeCell ref="B4:F4"/>
    <mergeCell ref="G4:K4"/>
    <mergeCell ref="L4:P4"/>
    <mergeCell ref="Q4:U4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64" orientation="landscape" blackAndWhite="1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opLeftCell="E1" workbookViewId="0">
      <selection activeCell="L18" sqref="L18"/>
    </sheetView>
  </sheetViews>
  <sheetFormatPr defaultColWidth="9.125" defaultRowHeight="18.75"/>
  <cols>
    <col min="1" max="1" width="4" style="54" customWidth="1"/>
    <col min="2" max="2" width="15.625" style="48" customWidth="1"/>
    <col min="3" max="3" width="10.375" style="48" bestFit="1" customWidth="1"/>
    <col min="4" max="4" width="13.25" style="48" bestFit="1" customWidth="1"/>
    <col min="5" max="5" width="8.125" style="48" bestFit="1" customWidth="1"/>
    <col min="6" max="6" width="10.375" style="48" bestFit="1" customWidth="1"/>
    <col min="7" max="7" width="13.25" style="48" bestFit="1" customWidth="1"/>
    <col min="8" max="8" width="8.125" style="48" bestFit="1" customWidth="1"/>
    <col min="9" max="9" width="10.375" style="48" bestFit="1" customWidth="1"/>
    <col min="10" max="10" width="13.25" style="48" bestFit="1" customWidth="1"/>
    <col min="11" max="11" width="7.625" style="48" bestFit="1" customWidth="1"/>
    <col min="12" max="12" width="12.125" style="48" bestFit="1" customWidth="1"/>
    <col min="13" max="13" width="12.25" style="48" bestFit="1" customWidth="1"/>
    <col min="14" max="16384" width="9.125" style="48"/>
  </cols>
  <sheetData>
    <row r="1" spans="1:13" ht="21">
      <c r="A1" s="236" t="s">
        <v>163</v>
      </c>
      <c r="B1" s="236"/>
      <c r="C1" s="236"/>
      <c r="D1" s="120"/>
      <c r="E1" s="118"/>
    </row>
    <row r="2" spans="1:13" ht="21">
      <c r="A2" s="236"/>
      <c r="B2" s="236"/>
      <c r="C2" s="236"/>
      <c r="D2" s="236"/>
      <c r="E2" s="236"/>
    </row>
    <row r="3" spans="1:13" ht="19.5">
      <c r="A3" s="432"/>
      <c r="B3" s="432"/>
      <c r="C3" s="603" t="s">
        <v>156</v>
      </c>
      <c r="D3" s="603"/>
      <c r="E3" s="603"/>
      <c r="F3" s="604" t="s">
        <v>157</v>
      </c>
      <c r="G3" s="604"/>
      <c r="H3" s="604"/>
      <c r="I3" s="605" t="s">
        <v>158</v>
      </c>
      <c r="J3" s="605"/>
      <c r="K3" s="605"/>
      <c r="L3" s="348" t="s">
        <v>61</v>
      </c>
      <c r="M3" s="275" t="s">
        <v>62</v>
      </c>
    </row>
    <row r="4" spans="1:13">
      <c r="A4" s="433" t="s">
        <v>3</v>
      </c>
      <c r="B4" s="433" t="s">
        <v>4</v>
      </c>
      <c r="C4" s="353" t="s">
        <v>48</v>
      </c>
      <c r="D4" s="363" t="s">
        <v>43</v>
      </c>
      <c r="E4" s="364" t="s">
        <v>30</v>
      </c>
      <c r="F4" s="353" t="s">
        <v>48</v>
      </c>
      <c r="G4" s="363" t="s">
        <v>43</v>
      </c>
      <c r="H4" s="364" t="s">
        <v>30</v>
      </c>
      <c r="I4" s="353" t="s">
        <v>48</v>
      </c>
      <c r="J4" s="363" t="s">
        <v>43</v>
      </c>
      <c r="K4" s="364" t="s">
        <v>30</v>
      </c>
      <c r="L4" s="365" t="s">
        <v>85</v>
      </c>
      <c r="M4" s="277" t="s">
        <v>86</v>
      </c>
    </row>
    <row r="5" spans="1:13">
      <c r="A5" s="252"/>
      <c r="B5" s="252"/>
      <c r="C5" s="349" t="s">
        <v>49</v>
      </c>
      <c r="D5" s="351" t="s">
        <v>50</v>
      </c>
      <c r="E5" s="354" t="s">
        <v>51</v>
      </c>
      <c r="F5" s="349" t="s">
        <v>52</v>
      </c>
      <c r="G5" s="351" t="s">
        <v>53</v>
      </c>
      <c r="H5" s="354" t="s">
        <v>54</v>
      </c>
      <c r="I5" s="349" t="s">
        <v>55</v>
      </c>
      <c r="J5" s="351" t="s">
        <v>56</v>
      </c>
      <c r="K5" s="352" t="s">
        <v>57</v>
      </c>
      <c r="L5" s="350" t="s">
        <v>161</v>
      </c>
      <c r="M5" s="276" t="s">
        <v>162</v>
      </c>
    </row>
    <row r="6" spans="1:13" ht="21">
      <c r="A6" s="249">
        <v>1</v>
      </c>
      <c r="B6" s="250" t="s">
        <v>9</v>
      </c>
      <c r="C6" s="202">
        <v>35419</v>
      </c>
      <c r="D6" s="205">
        <v>70351.8894</v>
      </c>
      <c r="E6" s="213">
        <f>D6/C6</f>
        <v>1.9862754284423614</v>
      </c>
      <c r="F6" s="202">
        <v>39777</v>
      </c>
      <c r="G6" s="205">
        <v>75361.976700000014</v>
      </c>
      <c r="H6" s="215">
        <f>G6/F6</f>
        <v>1.8946118787238859</v>
      </c>
      <c r="I6" s="202">
        <v>38462</v>
      </c>
      <c r="J6" s="205">
        <v>82934.160999999993</v>
      </c>
      <c r="K6" s="215">
        <f>J6/I6</f>
        <v>2.1562623108522696</v>
      </c>
      <c r="L6" s="199">
        <f>J6-G6</f>
        <v>7572.184299999979</v>
      </c>
      <c r="M6" s="56">
        <f>L6/G6*100</f>
        <v>10.047751706597657</v>
      </c>
    </row>
    <row r="7" spans="1:13" ht="21">
      <c r="A7" s="241">
        <v>2</v>
      </c>
      <c r="B7" s="242" t="s">
        <v>10</v>
      </c>
      <c r="C7" s="256">
        <v>1755</v>
      </c>
      <c r="D7" s="257">
        <v>1165.7839999999999</v>
      </c>
      <c r="E7" s="253">
        <f t="shared" ref="E7:E23" si="0">D7/C7</f>
        <v>0.66426438746438743</v>
      </c>
      <c r="F7" s="256">
        <v>1765</v>
      </c>
      <c r="G7" s="257">
        <v>1065.5058999999999</v>
      </c>
      <c r="H7" s="254">
        <f t="shared" ref="H7:H23" si="1">G7/F7</f>
        <v>0.60368606232294608</v>
      </c>
      <c r="I7" s="256">
        <v>1751</v>
      </c>
      <c r="J7" s="257">
        <v>1173.3032999999998</v>
      </c>
      <c r="K7" s="254">
        <f t="shared" ref="K7:K24" si="2">J7/I7</f>
        <v>0.67007612792689886</v>
      </c>
      <c r="L7" s="255">
        <f t="shared" ref="L7:L23" si="3">J7-G7</f>
        <v>107.79739999999993</v>
      </c>
      <c r="M7" s="327">
        <f t="shared" ref="M7:M24" si="4">L7/G7*100</f>
        <v>10.117015776261768</v>
      </c>
    </row>
    <row r="8" spans="1:13" ht="21">
      <c r="A8" s="241">
        <v>3</v>
      </c>
      <c r="B8" s="242" t="s">
        <v>11</v>
      </c>
      <c r="C8" s="256">
        <v>1333</v>
      </c>
      <c r="D8" s="257">
        <v>886.74829999999997</v>
      </c>
      <c r="E8" s="253">
        <f t="shared" si="0"/>
        <v>0.66522753188297068</v>
      </c>
      <c r="F8" s="256">
        <v>1849</v>
      </c>
      <c r="G8" s="257">
        <v>1073.1990999999998</v>
      </c>
      <c r="H8" s="254">
        <f t="shared" si="1"/>
        <v>0.58042136289886415</v>
      </c>
      <c r="I8" s="256">
        <v>2010</v>
      </c>
      <c r="J8" s="257">
        <v>1257.6469</v>
      </c>
      <c r="K8" s="254">
        <f t="shared" si="2"/>
        <v>0.62569497512437811</v>
      </c>
      <c r="L8" s="255">
        <f t="shared" si="3"/>
        <v>184.44780000000014</v>
      </c>
      <c r="M8" s="327">
        <f t="shared" si="4"/>
        <v>17.186727048131161</v>
      </c>
    </row>
    <row r="9" spans="1:13" ht="21">
      <c r="A9" s="241">
        <v>4</v>
      </c>
      <c r="B9" s="242" t="s">
        <v>37</v>
      </c>
      <c r="C9" s="256">
        <v>4986</v>
      </c>
      <c r="D9" s="257">
        <v>3424.1878999999994</v>
      </c>
      <c r="E9" s="253">
        <f t="shared" si="0"/>
        <v>0.68676050942639377</v>
      </c>
      <c r="F9" s="256">
        <v>3987</v>
      </c>
      <c r="G9" s="257">
        <v>2360.5373</v>
      </c>
      <c r="H9" s="254">
        <f t="shared" si="1"/>
        <v>0.59205851517431651</v>
      </c>
      <c r="I9" s="256">
        <v>7365</v>
      </c>
      <c r="J9" s="257">
        <v>4930.6992</v>
      </c>
      <c r="K9" s="254">
        <f t="shared" si="2"/>
        <v>0.66947714867617103</v>
      </c>
      <c r="L9" s="255">
        <f t="shared" si="3"/>
        <v>2570.1619000000001</v>
      </c>
      <c r="M9" s="327">
        <f t="shared" si="4"/>
        <v>108.88037651427919</v>
      </c>
    </row>
    <row r="10" spans="1:13" ht="21">
      <c r="A10" s="241">
        <v>5</v>
      </c>
      <c r="B10" s="242" t="s">
        <v>12</v>
      </c>
      <c r="C10" s="256">
        <v>4078</v>
      </c>
      <c r="D10" s="257">
        <v>3347.5007000000005</v>
      </c>
      <c r="E10" s="253">
        <f t="shared" si="0"/>
        <v>0.82086824423737137</v>
      </c>
      <c r="F10" s="256">
        <v>4934</v>
      </c>
      <c r="G10" s="257">
        <v>3321.4283999999998</v>
      </c>
      <c r="H10" s="254">
        <f t="shared" si="1"/>
        <v>0.67317154438589377</v>
      </c>
      <c r="I10" s="256">
        <v>6007</v>
      </c>
      <c r="J10" s="257">
        <v>4670.1248000000005</v>
      </c>
      <c r="K10" s="254">
        <f t="shared" si="2"/>
        <v>0.77744711170301328</v>
      </c>
      <c r="L10" s="255">
        <f t="shared" si="3"/>
        <v>1348.6964000000007</v>
      </c>
      <c r="M10" s="327">
        <f t="shared" si="4"/>
        <v>40.605915214068766</v>
      </c>
    </row>
    <row r="11" spans="1:13" ht="21">
      <c r="A11" s="241">
        <v>6</v>
      </c>
      <c r="B11" s="242" t="s">
        <v>13</v>
      </c>
      <c r="C11" s="256">
        <v>1722</v>
      </c>
      <c r="D11" s="257">
        <v>1125.9630999999999</v>
      </c>
      <c r="E11" s="253">
        <f t="shared" si="0"/>
        <v>0.65386939605110328</v>
      </c>
      <c r="F11" s="256">
        <v>2422</v>
      </c>
      <c r="G11" s="257">
        <v>1544.1561999999999</v>
      </c>
      <c r="H11" s="254">
        <f t="shared" si="1"/>
        <v>0.63755417010734927</v>
      </c>
      <c r="I11" s="256">
        <v>1823</v>
      </c>
      <c r="J11" s="257">
        <v>1227.5225999999998</v>
      </c>
      <c r="K11" s="254">
        <f t="shared" si="2"/>
        <v>0.67335304443225441</v>
      </c>
      <c r="L11" s="255">
        <f t="shared" si="3"/>
        <v>-316.63360000000011</v>
      </c>
      <c r="M11" s="327">
        <f t="shared" si="4"/>
        <v>-20.505283079522663</v>
      </c>
    </row>
    <row r="12" spans="1:13" ht="21">
      <c r="A12" s="241">
        <v>7</v>
      </c>
      <c r="B12" s="242" t="s">
        <v>14</v>
      </c>
      <c r="C12" s="256">
        <v>658</v>
      </c>
      <c r="D12" s="257">
        <v>385.6225</v>
      </c>
      <c r="E12" s="253">
        <f t="shared" si="0"/>
        <v>0.58605243161094223</v>
      </c>
      <c r="F12" s="256">
        <v>765</v>
      </c>
      <c r="G12" s="257">
        <v>425.92079999999999</v>
      </c>
      <c r="H12" s="254">
        <f t="shared" si="1"/>
        <v>0.55675921568627451</v>
      </c>
      <c r="I12" s="256">
        <v>729</v>
      </c>
      <c r="J12" s="257">
        <v>398.7978</v>
      </c>
      <c r="K12" s="254">
        <f t="shared" si="2"/>
        <v>0.54704773662551442</v>
      </c>
      <c r="L12" s="255">
        <f t="shared" si="3"/>
        <v>-27.12299999999999</v>
      </c>
      <c r="M12" s="327">
        <f t="shared" si="4"/>
        <v>-6.3680853341748032</v>
      </c>
    </row>
    <row r="13" spans="1:13" ht="21">
      <c r="A13" s="241">
        <v>8</v>
      </c>
      <c r="B13" s="242" t="s">
        <v>15</v>
      </c>
      <c r="C13" s="256">
        <v>9522</v>
      </c>
      <c r="D13" s="257">
        <v>10512.5471</v>
      </c>
      <c r="E13" s="253">
        <f t="shared" si="0"/>
        <v>1.1040272106700273</v>
      </c>
      <c r="F13" s="256">
        <v>9474</v>
      </c>
      <c r="G13" s="257">
        <v>10769.5746</v>
      </c>
      <c r="H13" s="254">
        <f t="shared" si="1"/>
        <v>1.1367505383153895</v>
      </c>
      <c r="I13" s="256">
        <v>12466</v>
      </c>
      <c r="J13" s="257">
        <v>14568.299599999998</v>
      </c>
      <c r="K13" s="254">
        <f t="shared" si="2"/>
        <v>1.1686426760789346</v>
      </c>
      <c r="L13" s="255">
        <f t="shared" si="3"/>
        <v>3798.7249999999985</v>
      </c>
      <c r="M13" s="327">
        <f t="shared" si="4"/>
        <v>35.272748841908744</v>
      </c>
    </row>
    <row r="14" spans="1:13" ht="21">
      <c r="A14" s="241">
        <v>9</v>
      </c>
      <c r="B14" s="242" t="s">
        <v>16</v>
      </c>
      <c r="C14" s="256">
        <v>1906</v>
      </c>
      <c r="D14" s="257">
        <v>1251.2479000000001</v>
      </c>
      <c r="E14" s="253">
        <f t="shared" si="0"/>
        <v>0.65647843651626447</v>
      </c>
      <c r="F14" s="256">
        <v>2036</v>
      </c>
      <c r="G14" s="257">
        <v>1284.1632999999999</v>
      </c>
      <c r="H14" s="254">
        <f t="shared" si="1"/>
        <v>0.63072853634577597</v>
      </c>
      <c r="I14" s="256">
        <v>2301</v>
      </c>
      <c r="J14" s="257">
        <v>1543.6743999999999</v>
      </c>
      <c r="K14" s="254">
        <f t="shared" si="2"/>
        <v>0.6708710995219469</v>
      </c>
      <c r="L14" s="255">
        <f t="shared" si="3"/>
        <v>259.51109999999994</v>
      </c>
      <c r="M14" s="327">
        <f t="shared" si="4"/>
        <v>20.20857471943015</v>
      </c>
    </row>
    <row r="15" spans="1:13" ht="21">
      <c r="A15" s="241">
        <v>10</v>
      </c>
      <c r="B15" s="17" t="s">
        <v>200</v>
      </c>
      <c r="C15" s="256">
        <v>3892</v>
      </c>
      <c r="D15" s="257">
        <v>2735.0547000000006</v>
      </c>
      <c r="E15" s="253">
        <f t="shared" si="0"/>
        <v>0.70273758992805768</v>
      </c>
      <c r="F15" s="256">
        <v>3908</v>
      </c>
      <c r="G15" s="257">
        <v>2882.4322999999999</v>
      </c>
      <c r="H15" s="254">
        <f t="shared" si="1"/>
        <v>0.73757223643807568</v>
      </c>
      <c r="I15" s="256">
        <v>5326</v>
      </c>
      <c r="J15" s="257">
        <v>3586.5552999999995</v>
      </c>
      <c r="K15" s="254">
        <f t="shared" si="2"/>
        <v>0.67340505069470513</v>
      </c>
      <c r="L15" s="255">
        <f t="shared" si="3"/>
        <v>704.12299999999959</v>
      </c>
      <c r="M15" s="327">
        <f t="shared" si="4"/>
        <v>24.428084572879634</v>
      </c>
    </row>
    <row r="16" spans="1:13" ht="21">
      <c r="A16" s="241">
        <v>11</v>
      </c>
      <c r="B16" s="242" t="s">
        <v>17</v>
      </c>
      <c r="C16" s="256">
        <v>5981</v>
      </c>
      <c r="D16" s="257">
        <v>3508.2320999999993</v>
      </c>
      <c r="E16" s="253">
        <f t="shared" si="0"/>
        <v>0.58656279886306628</v>
      </c>
      <c r="F16" s="256">
        <v>6478</v>
      </c>
      <c r="G16" s="257">
        <v>3749.0598000000005</v>
      </c>
      <c r="H16" s="254">
        <f t="shared" si="1"/>
        <v>0.57873723371410934</v>
      </c>
      <c r="I16" s="256">
        <v>5215</v>
      </c>
      <c r="J16" s="257">
        <v>3251.1505999999999</v>
      </c>
      <c r="K16" s="254">
        <f t="shared" si="2"/>
        <v>0.62342293384467884</v>
      </c>
      <c r="L16" s="255">
        <f t="shared" si="3"/>
        <v>-497.90920000000051</v>
      </c>
      <c r="M16" s="327">
        <f t="shared" si="4"/>
        <v>-13.280908456034776</v>
      </c>
    </row>
    <row r="17" spans="1:17" ht="21">
      <c r="A17" s="241">
        <v>12</v>
      </c>
      <c r="B17" s="242" t="s">
        <v>18</v>
      </c>
      <c r="C17" s="256">
        <v>2208</v>
      </c>
      <c r="D17" s="257">
        <v>1357.5899000000002</v>
      </c>
      <c r="E17" s="253">
        <f t="shared" si="0"/>
        <v>0.61485049818840587</v>
      </c>
      <c r="F17" s="256">
        <v>2500</v>
      </c>
      <c r="G17" s="257">
        <v>1447.7239</v>
      </c>
      <c r="H17" s="254">
        <f t="shared" si="1"/>
        <v>0.57908956</v>
      </c>
      <c r="I17" s="256">
        <v>2540</v>
      </c>
      <c r="J17" s="257">
        <v>1464.7821000000001</v>
      </c>
      <c r="K17" s="254">
        <f t="shared" si="2"/>
        <v>0.57668586614173234</v>
      </c>
      <c r="L17" s="255">
        <f t="shared" si="3"/>
        <v>17.05820000000017</v>
      </c>
      <c r="M17" s="327">
        <f t="shared" si="4"/>
        <v>1.1782771563003256</v>
      </c>
    </row>
    <row r="18" spans="1:17" ht="21">
      <c r="A18" s="241">
        <v>13</v>
      </c>
      <c r="B18" s="242" t="s">
        <v>19</v>
      </c>
      <c r="C18" s="256">
        <v>1718</v>
      </c>
      <c r="D18" s="257">
        <v>970.76570000000004</v>
      </c>
      <c r="E18" s="253">
        <f t="shared" si="0"/>
        <v>0.56505570430733409</v>
      </c>
      <c r="F18" s="256">
        <v>1779</v>
      </c>
      <c r="G18" s="257">
        <v>977.00569999999993</v>
      </c>
      <c r="H18" s="254">
        <f t="shared" si="1"/>
        <v>0.54918813940415956</v>
      </c>
      <c r="I18" s="256">
        <v>1832</v>
      </c>
      <c r="J18" s="257">
        <v>969.61</v>
      </c>
      <c r="K18" s="254">
        <f t="shared" si="2"/>
        <v>0.52926310043668123</v>
      </c>
      <c r="L18" s="255">
        <f t="shared" si="3"/>
        <v>-7.3956999999999198</v>
      </c>
      <c r="M18" s="327">
        <f t="shared" si="4"/>
        <v>-0.7569761363725841</v>
      </c>
    </row>
    <row r="19" spans="1:17" ht="21">
      <c r="A19" s="241">
        <v>14</v>
      </c>
      <c r="B19" s="242" t="s">
        <v>20</v>
      </c>
      <c r="C19" s="256">
        <v>2459</v>
      </c>
      <c r="D19" s="257">
        <v>1405.0946999999999</v>
      </c>
      <c r="E19" s="253">
        <f t="shared" si="0"/>
        <v>0.57140898739324919</v>
      </c>
      <c r="F19" s="256">
        <v>2105</v>
      </c>
      <c r="G19" s="257">
        <v>1243.4680000000001</v>
      </c>
      <c r="H19" s="254">
        <f t="shared" si="1"/>
        <v>0.59072114014251786</v>
      </c>
      <c r="I19" s="256">
        <v>3296</v>
      </c>
      <c r="J19" s="257">
        <v>1722.2572</v>
      </c>
      <c r="K19" s="254">
        <f t="shared" si="2"/>
        <v>0.52252949029126217</v>
      </c>
      <c r="L19" s="255">
        <f t="shared" si="3"/>
        <v>478.78919999999994</v>
      </c>
      <c r="M19" s="327">
        <f t="shared" si="4"/>
        <v>38.504344301582343</v>
      </c>
    </row>
    <row r="20" spans="1:17" ht="21">
      <c r="A20" s="241">
        <v>15</v>
      </c>
      <c r="B20" s="242" t="s">
        <v>21</v>
      </c>
      <c r="C20" s="256">
        <v>1525</v>
      </c>
      <c r="D20" s="257">
        <v>1078.9604999999999</v>
      </c>
      <c r="E20" s="253">
        <f t="shared" si="0"/>
        <v>0.70751508196721302</v>
      </c>
      <c r="F20" s="256">
        <v>1499</v>
      </c>
      <c r="G20" s="257">
        <v>1079.3486</v>
      </c>
      <c r="H20" s="254">
        <f t="shared" si="1"/>
        <v>0.72004576384256169</v>
      </c>
      <c r="I20" s="256">
        <v>1437</v>
      </c>
      <c r="J20" s="257">
        <v>1053.3201000000001</v>
      </c>
      <c r="K20" s="254">
        <f t="shared" si="2"/>
        <v>0.73299937369519841</v>
      </c>
      <c r="L20" s="255">
        <f t="shared" si="3"/>
        <v>-26.028499999999894</v>
      </c>
      <c r="M20" s="327">
        <f t="shared" si="4"/>
        <v>-2.4115007885311468</v>
      </c>
    </row>
    <row r="21" spans="1:17" ht="21">
      <c r="A21" s="241">
        <v>16</v>
      </c>
      <c r="B21" s="242" t="s">
        <v>22</v>
      </c>
      <c r="C21" s="256">
        <v>2117</v>
      </c>
      <c r="D21" s="257">
        <v>1200.5161999999998</v>
      </c>
      <c r="E21" s="253">
        <f t="shared" si="0"/>
        <v>0.56708370335380243</v>
      </c>
      <c r="F21" s="256">
        <v>1981</v>
      </c>
      <c r="G21" s="257">
        <v>1151.0065</v>
      </c>
      <c r="H21" s="254">
        <f t="shared" si="1"/>
        <v>0.5810229681978798</v>
      </c>
      <c r="I21" s="256">
        <v>2174</v>
      </c>
      <c r="J21" s="257">
        <v>1210.0183000000002</v>
      </c>
      <c r="K21" s="254">
        <f t="shared" si="2"/>
        <v>0.55658615455381788</v>
      </c>
      <c r="L21" s="255">
        <f t="shared" si="3"/>
        <v>59.011800000000221</v>
      </c>
      <c r="M21" s="327">
        <f t="shared" si="4"/>
        <v>5.12697365305932</v>
      </c>
    </row>
    <row r="22" spans="1:17" ht="21">
      <c r="A22" s="241">
        <v>17</v>
      </c>
      <c r="B22" s="242" t="s">
        <v>60</v>
      </c>
      <c r="C22" s="256">
        <v>10531</v>
      </c>
      <c r="D22" s="257">
        <v>13352.1795</v>
      </c>
      <c r="E22" s="253">
        <f t="shared" si="0"/>
        <v>1.2678928401861171</v>
      </c>
      <c r="F22" s="256">
        <v>14415</v>
      </c>
      <c r="G22" s="257">
        <v>17190.3894</v>
      </c>
      <c r="H22" s="254">
        <f t="shared" si="1"/>
        <v>1.1925348178980228</v>
      </c>
      <c r="I22" s="256">
        <v>13063</v>
      </c>
      <c r="J22" s="257">
        <v>16950.5563</v>
      </c>
      <c r="K22" s="254">
        <f t="shared" si="2"/>
        <v>1.2976005741407028</v>
      </c>
      <c r="L22" s="255">
        <f t="shared" si="3"/>
        <v>-239.83309999999983</v>
      </c>
      <c r="M22" s="327">
        <f t="shared" si="4"/>
        <v>-1.3951580410389064</v>
      </c>
    </row>
    <row r="23" spans="1:17" ht="21">
      <c r="A23" s="243">
        <v>18</v>
      </c>
      <c r="B23" s="244" t="s">
        <v>23</v>
      </c>
      <c r="C23" s="258">
        <v>2530</v>
      </c>
      <c r="D23" s="259">
        <v>1459.0072</v>
      </c>
      <c r="E23" s="211">
        <f t="shared" si="0"/>
        <v>0.57668268774703557</v>
      </c>
      <c r="F23" s="258">
        <v>2697</v>
      </c>
      <c r="G23" s="259">
        <v>1425.9868000000001</v>
      </c>
      <c r="H23" s="216">
        <f t="shared" si="1"/>
        <v>0.52873073785687807</v>
      </c>
      <c r="I23" s="258">
        <v>2652</v>
      </c>
      <c r="J23" s="259">
        <v>1733.4437</v>
      </c>
      <c r="K23" s="216">
        <f t="shared" si="2"/>
        <v>0.65363638763197585</v>
      </c>
      <c r="L23" s="197">
        <f t="shared" si="3"/>
        <v>307.45689999999991</v>
      </c>
      <c r="M23" s="328">
        <f t="shared" si="4"/>
        <v>21.560992009182687</v>
      </c>
    </row>
    <row r="24" spans="1:17" ht="21">
      <c r="A24" s="260"/>
      <c r="B24" s="431" t="s">
        <v>24</v>
      </c>
      <c r="C24" s="64">
        <f t="shared" ref="C24:D24" si="5">SUM(C6:C23)</f>
        <v>94340</v>
      </c>
      <c r="D24" s="65">
        <f t="shared" si="5"/>
        <v>119518.89140000002</v>
      </c>
      <c r="E24" s="66">
        <f>D24/C24</f>
        <v>1.2668951812592752</v>
      </c>
      <c r="F24" s="64">
        <f t="shared" ref="F24:G24" si="6">SUM(F6:F23)</f>
        <v>104371</v>
      </c>
      <c r="G24" s="65">
        <f t="shared" si="6"/>
        <v>128352.88330000002</v>
      </c>
      <c r="H24" s="66">
        <f>G24/F24</f>
        <v>1.2297753523488326</v>
      </c>
      <c r="I24" s="64">
        <f t="shared" ref="I24:L24" si="7">SUM(I6:I23)</f>
        <v>110449</v>
      </c>
      <c r="J24" s="65">
        <f t="shared" si="7"/>
        <v>144645.92319999999</v>
      </c>
      <c r="K24" s="66">
        <f t="shared" si="2"/>
        <v>1.3096173184003477</v>
      </c>
      <c r="L24" s="65">
        <f t="shared" si="7"/>
        <v>16293.039899999976</v>
      </c>
      <c r="M24" s="261">
        <f t="shared" si="4"/>
        <v>12.693941484678728</v>
      </c>
    </row>
    <row r="25" spans="1:17">
      <c r="A25" s="606" t="s">
        <v>238</v>
      </c>
      <c r="B25" s="606"/>
      <c r="C25" s="606"/>
      <c r="D25" s="606"/>
      <c r="E25" s="606"/>
      <c r="F25" s="606"/>
      <c r="G25" s="49"/>
      <c r="H25" s="50"/>
      <c r="I25" s="50"/>
      <c r="J25" s="50"/>
      <c r="K25" s="123"/>
      <c r="L25" s="123"/>
      <c r="M25" s="123"/>
      <c r="N25" s="123"/>
      <c r="O25" s="123"/>
      <c r="P25" s="123"/>
      <c r="Q25" s="123"/>
    </row>
    <row r="26" spans="1:17" ht="21">
      <c r="A26" s="136"/>
      <c r="B26" s="237"/>
      <c r="C26" s="137"/>
      <c r="D26" s="137"/>
      <c r="E26" s="137"/>
      <c r="F26" s="137"/>
    </row>
  </sheetData>
  <mergeCells count="4">
    <mergeCell ref="C3:E3"/>
    <mergeCell ref="F3:H3"/>
    <mergeCell ref="I3:K3"/>
    <mergeCell ref="A25:F25"/>
  </mergeCells>
  <conditionalFormatting sqref="L6:M23 M24">
    <cfRule type="cellIs" dxfId="14" priority="2" operator="lessThan">
      <formula>0</formula>
    </cfRule>
  </conditionalFormatting>
  <conditionalFormatting sqref="L24">
    <cfRule type="cellIs" dxfId="13" priority="1" operator="lessThan">
      <formula>0</formula>
    </cfRule>
  </conditionalFormatting>
  <printOptions horizontalCentered="1"/>
  <pageMargins left="0.43307086614173229" right="0.43307086614173229" top="0.59055118110236227" bottom="0.51181102362204722" header="0.31496062992125984" footer="0.31496062992125984"/>
  <pageSetup paperSize="9" scale="91" orientation="landscape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2"/>
  <sheetViews>
    <sheetView topLeftCell="A4" workbookViewId="0">
      <selection activeCell="F12" sqref="F12"/>
    </sheetView>
  </sheetViews>
  <sheetFormatPr defaultRowHeight="14.25"/>
  <cols>
    <col min="1" max="1" width="5" style="235" customWidth="1"/>
    <col min="2" max="2" width="13.5" style="235" customWidth="1"/>
    <col min="3" max="3" width="7.375" style="235" bestFit="1" customWidth="1"/>
    <col min="4" max="4" width="6.375" style="235" customWidth="1"/>
    <col min="5" max="6" width="8.625" style="235" bestFit="1" customWidth="1"/>
    <col min="7" max="7" width="13.25" style="235" bestFit="1" customWidth="1"/>
    <col min="8" max="8" width="9.75" style="235" bestFit="1" customWidth="1"/>
    <col min="9" max="9" width="6.5" style="235" bestFit="1" customWidth="1"/>
    <col min="10" max="16384" width="9" style="235"/>
  </cols>
  <sheetData>
    <row r="2" spans="1:9" ht="21">
      <c r="A2" s="246" t="s">
        <v>227</v>
      </c>
      <c r="B2" s="246"/>
      <c r="C2" s="246"/>
      <c r="D2" s="246"/>
      <c r="E2" s="246"/>
      <c r="F2" s="246"/>
      <c r="G2" s="84"/>
      <c r="H2" s="84"/>
    </row>
    <row r="3" spans="1:9" ht="21">
      <c r="A3" s="246"/>
      <c r="B3" s="246" t="s">
        <v>147</v>
      </c>
      <c r="C3" s="246"/>
      <c r="D3" s="246"/>
      <c r="E3" s="246"/>
      <c r="F3" s="246"/>
      <c r="G3" s="246"/>
      <c r="H3" s="246"/>
    </row>
    <row r="4" spans="1:9" ht="21">
      <c r="A4" s="246"/>
      <c r="B4" s="246" t="s">
        <v>113</v>
      </c>
      <c r="C4" s="246"/>
      <c r="D4" s="246"/>
      <c r="E4" s="234"/>
      <c r="F4" s="234"/>
      <c r="G4" s="234"/>
      <c r="H4" s="234"/>
    </row>
    <row r="5" spans="1:9" ht="19.5">
      <c r="A5" s="247"/>
      <c r="B5" s="85"/>
      <c r="C5" s="86" t="s">
        <v>72</v>
      </c>
      <c r="D5" s="86" t="s">
        <v>66</v>
      </c>
      <c r="E5" s="592" t="s">
        <v>38</v>
      </c>
      <c r="F5" s="593"/>
      <c r="G5" s="593"/>
      <c r="H5" s="593"/>
      <c r="I5" s="87"/>
    </row>
    <row r="6" spans="1:9" ht="19.5">
      <c r="A6" s="248" t="s">
        <v>3</v>
      </c>
      <c r="B6" s="89" t="s">
        <v>4</v>
      </c>
      <c r="C6" s="248" t="s">
        <v>73</v>
      </c>
      <c r="D6" s="248" t="s">
        <v>75</v>
      </c>
      <c r="E6" s="89" t="s">
        <v>39</v>
      </c>
      <c r="F6" s="592" t="s">
        <v>232</v>
      </c>
      <c r="G6" s="593"/>
      <c r="H6" s="594"/>
      <c r="I6" s="248" t="s">
        <v>71</v>
      </c>
    </row>
    <row r="7" spans="1:9" ht="18.75">
      <c r="A7" s="88"/>
      <c r="B7" s="89"/>
      <c r="C7" s="248" t="s">
        <v>74</v>
      </c>
      <c r="D7" s="248" t="s">
        <v>84</v>
      </c>
      <c r="E7" s="89" t="s">
        <v>42</v>
      </c>
      <c r="F7" s="86" t="s">
        <v>66</v>
      </c>
      <c r="G7" s="86" t="s">
        <v>43</v>
      </c>
      <c r="H7" s="86" t="s">
        <v>44</v>
      </c>
      <c r="I7" s="248" t="s">
        <v>30</v>
      </c>
    </row>
    <row r="8" spans="1:9" ht="18.75">
      <c r="A8" s="91"/>
      <c r="B8" s="89"/>
      <c r="C8" s="129" t="s">
        <v>4</v>
      </c>
      <c r="D8" s="129"/>
      <c r="E8" s="89"/>
      <c r="F8" s="129" t="s">
        <v>67</v>
      </c>
      <c r="G8" s="129"/>
      <c r="H8" s="129" t="s">
        <v>30</v>
      </c>
      <c r="I8" s="129" t="s">
        <v>82</v>
      </c>
    </row>
    <row r="9" spans="1:9" ht="21">
      <c r="A9" s="249">
        <v>1</v>
      </c>
      <c r="B9" s="250" t="s">
        <v>9</v>
      </c>
      <c r="C9" s="249" t="s">
        <v>76</v>
      </c>
      <c r="D9" s="249">
        <v>909</v>
      </c>
      <c r="E9" s="238">
        <v>40239</v>
      </c>
      <c r="F9" s="238">
        <v>38462</v>
      </c>
      <c r="G9" s="95">
        <v>82934.160999999993</v>
      </c>
      <c r="H9" s="96">
        <f t="shared" ref="H9:H26" si="0">G9/F9</f>
        <v>2.1562623108522696</v>
      </c>
      <c r="I9" s="97">
        <v>1.6</v>
      </c>
    </row>
    <row r="10" spans="1:9" ht="21">
      <c r="A10" s="241">
        <v>2</v>
      </c>
      <c r="B10" s="242" t="s">
        <v>10</v>
      </c>
      <c r="C10" s="241" t="s">
        <v>77</v>
      </c>
      <c r="D10" s="241">
        <v>40</v>
      </c>
      <c r="E10" s="240">
        <v>2131</v>
      </c>
      <c r="F10" s="240">
        <v>1751</v>
      </c>
      <c r="G10" s="57">
        <v>1173.3032999999998</v>
      </c>
      <c r="H10" s="41">
        <f t="shared" si="0"/>
        <v>0.67007612792689886</v>
      </c>
      <c r="I10" s="98">
        <v>0.6</v>
      </c>
    </row>
    <row r="11" spans="1:9" ht="21">
      <c r="A11" s="241">
        <v>3</v>
      </c>
      <c r="B11" s="242" t="s">
        <v>11</v>
      </c>
      <c r="C11" s="241" t="s">
        <v>77</v>
      </c>
      <c r="D11" s="241">
        <v>39</v>
      </c>
      <c r="E11" s="240">
        <v>2010</v>
      </c>
      <c r="F11" s="240">
        <v>2010</v>
      </c>
      <c r="G11" s="57">
        <v>1257.6469</v>
      </c>
      <c r="H11" s="41">
        <f t="shared" si="0"/>
        <v>0.62569497512437811</v>
      </c>
      <c r="I11" s="98">
        <v>0.6</v>
      </c>
    </row>
    <row r="12" spans="1:9" ht="21">
      <c r="A12" s="241">
        <v>4</v>
      </c>
      <c r="B12" s="242" t="s">
        <v>37</v>
      </c>
      <c r="C12" s="241" t="s">
        <v>77</v>
      </c>
      <c r="D12" s="241">
        <v>90</v>
      </c>
      <c r="E12" s="240">
        <v>7414</v>
      </c>
      <c r="F12" s="240">
        <v>7365</v>
      </c>
      <c r="G12" s="57">
        <v>4930.6992</v>
      </c>
      <c r="H12" s="41">
        <f t="shared" si="0"/>
        <v>0.66947714867617103</v>
      </c>
      <c r="I12" s="98">
        <v>0.6</v>
      </c>
    </row>
    <row r="13" spans="1:9" ht="21">
      <c r="A13" s="241">
        <v>5</v>
      </c>
      <c r="B13" s="242" t="s">
        <v>12</v>
      </c>
      <c r="C13" s="241" t="s">
        <v>78</v>
      </c>
      <c r="D13" s="241">
        <v>108</v>
      </c>
      <c r="E13" s="240">
        <v>6007</v>
      </c>
      <c r="F13" s="240">
        <v>6007</v>
      </c>
      <c r="G13" s="57">
        <v>4670.1248000000005</v>
      </c>
      <c r="H13" s="41">
        <f t="shared" si="0"/>
        <v>0.77744711170301328</v>
      </c>
      <c r="I13" s="98">
        <v>0.6</v>
      </c>
    </row>
    <row r="14" spans="1:9" ht="21">
      <c r="A14" s="241">
        <v>6</v>
      </c>
      <c r="B14" s="242" t="s">
        <v>13</v>
      </c>
      <c r="C14" s="241" t="s">
        <v>77</v>
      </c>
      <c r="D14" s="241">
        <v>38</v>
      </c>
      <c r="E14" s="240">
        <v>1944</v>
      </c>
      <c r="F14" s="240">
        <v>1823</v>
      </c>
      <c r="G14" s="57">
        <v>1227.5225999999998</v>
      </c>
      <c r="H14" s="41">
        <f t="shared" si="0"/>
        <v>0.67335304443225441</v>
      </c>
      <c r="I14" s="98">
        <v>0.6</v>
      </c>
    </row>
    <row r="15" spans="1:9" ht="21">
      <c r="A15" s="241">
        <v>7</v>
      </c>
      <c r="B15" s="242" t="s">
        <v>14</v>
      </c>
      <c r="C15" s="241" t="s">
        <v>79</v>
      </c>
      <c r="D15" s="241">
        <v>15</v>
      </c>
      <c r="E15" s="240">
        <v>729</v>
      </c>
      <c r="F15" s="240">
        <v>729</v>
      </c>
      <c r="G15" s="57">
        <v>398.7978</v>
      </c>
      <c r="H15" s="41">
        <f t="shared" si="0"/>
        <v>0.54704773662551442</v>
      </c>
      <c r="I15" s="98">
        <v>0.6</v>
      </c>
    </row>
    <row r="16" spans="1:9" ht="21">
      <c r="A16" s="241">
        <v>8</v>
      </c>
      <c r="B16" s="242" t="s">
        <v>15</v>
      </c>
      <c r="C16" s="241" t="s">
        <v>80</v>
      </c>
      <c r="D16" s="241">
        <v>246</v>
      </c>
      <c r="E16" s="240">
        <v>12466</v>
      </c>
      <c r="F16" s="240">
        <v>12466</v>
      </c>
      <c r="G16" s="57">
        <v>14568.299599999998</v>
      </c>
      <c r="H16" s="41">
        <f t="shared" si="0"/>
        <v>1.1686426760789346</v>
      </c>
      <c r="I16" s="98">
        <v>1</v>
      </c>
    </row>
    <row r="17" spans="1:9" ht="21">
      <c r="A17" s="241">
        <v>9</v>
      </c>
      <c r="B17" s="242" t="s">
        <v>16</v>
      </c>
      <c r="C17" s="241" t="s">
        <v>77</v>
      </c>
      <c r="D17" s="575">
        <v>55</v>
      </c>
      <c r="E17" s="240">
        <v>2301</v>
      </c>
      <c r="F17" s="240">
        <v>2301</v>
      </c>
      <c r="G17" s="57">
        <v>1543.6743999999999</v>
      </c>
      <c r="H17" s="41">
        <f t="shared" si="0"/>
        <v>0.6708710995219469</v>
      </c>
      <c r="I17" s="98">
        <v>0.6</v>
      </c>
    </row>
    <row r="18" spans="1:9" ht="21">
      <c r="A18" s="241">
        <v>10</v>
      </c>
      <c r="B18" s="17" t="s">
        <v>200</v>
      </c>
      <c r="C18" s="241" t="s">
        <v>78</v>
      </c>
      <c r="D18" s="241">
        <v>78</v>
      </c>
      <c r="E18" s="240">
        <v>5326</v>
      </c>
      <c r="F18" s="240">
        <v>5326</v>
      </c>
      <c r="G18" s="57">
        <v>3586.5552999999995</v>
      </c>
      <c r="H18" s="41">
        <f t="shared" si="0"/>
        <v>0.67340505069470513</v>
      </c>
      <c r="I18" s="98">
        <v>0.6</v>
      </c>
    </row>
    <row r="19" spans="1:9" ht="21">
      <c r="A19" s="241">
        <v>11</v>
      </c>
      <c r="B19" s="242" t="s">
        <v>17</v>
      </c>
      <c r="C19" s="241" t="s">
        <v>78</v>
      </c>
      <c r="D19" s="241">
        <v>105</v>
      </c>
      <c r="E19" s="240">
        <v>5215</v>
      </c>
      <c r="F19" s="240">
        <v>5215</v>
      </c>
      <c r="G19" s="57">
        <v>3251.1505999999999</v>
      </c>
      <c r="H19" s="41">
        <f t="shared" si="0"/>
        <v>0.62342293384467884</v>
      </c>
      <c r="I19" s="98">
        <v>0.6</v>
      </c>
    </row>
    <row r="20" spans="1:9" ht="21">
      <c r="A20" s="99">
        <v>12</v>
      </c>
      <c r="B20" s="242" t="s">
        <v>18</v>
      </c>
      <c r="C20" s="241" t="s">
        <v>77</v>
      </c>
      <c r="D20" s="241">
        <v>42</v>
      </c>
      <c r="E20" s="240">
        <v>2540</v>
      </c>
      <c r="F20" s="240">
        <v>2540</v>
      </c>
      <c r="G20" s="57">
        <v>1464.7821000000001</v>
      </c>
      <c r="H20" s="41">
        <f t="shared" si="0"/>
        <v>0.57668586614173234</v>
      </c>
      <c r="I20" s="98">
        <v>0.6</v>
      </c>
    </row>
    <row r="21" spans="1:9" ht="21">
      <c r="A21" s="99">
        <v>13</v>
      </c>
      <c r="B21" s="242" t="s">
        <v>19</v>
      </c>
      <c r="C21" s="241" t="s">
        <v>77</v>
      </c>
      <c r="D21" s="241">
        <v>40</v>
      </c>
      <c r="E21" s="240">
        <v>1832</v>
      </c>
      <c r="F21" s="240">
        <v>1832</v>
      </c>
      <c r="G21" s="57">
        <v>969.61</v>
      </c>
      <c r="H21" s="41">
        <f t="shared" si="0"/>
        <v>0.52926310043668123</v>
      </c>
      <c r="I21" s="98">
        <v>0.6</v>
      </c>
    </row>
    <row r="22" spans="1:9" ht="21">
      <c r="A22" s="99">
        <v>14</v>
      </c>
      <c r="B22" s="242" t="s">
        <v>20</v>
      </c>
      <c r="C22" s="241" t="s">
        <v>77</v>
      </c>
      <c r="D22" s="241">
        <v>42</v>
      </c>
      <c r="E22" s="240">
        <v>3296</v>
      </c>
      <c r="F22" s="240">
        <v>3296</v>
      </c>
      <c r="G22" s="57">
        <v>1722.2572</v>
      </c>
      <c r="H22" s="41">
        <f t="shared" si="0"/>
        <v>0.52252949029126217</v>
      </c>
      <c r="I22" s="98">
        <v>0.6</v>
      </c>
    </row>
    <row r="23" spans="1:9" ht="21">
      <c r="A23" s="99">
        <v>15</v>
      </c>
      <c r="B23" s="242" t="s">
        <v>21</v>
      </c>
      <c r="C23" s="241" t="s">
        <v>77</v>
      </c>
      <c r="D23" s="241">
        <v>40</v>
      </c>
      <c r="E23" s="240">
        <v>1452</v>
      </c>
      <c r="F23" s="240">
        <v>1437</v>
      </c>
      <c r="G23" s="57">
        <v>1053.3201000000001</v>
      </c>
      <c r="H23" s="41">
        <f t="shared" si="0"/>
        <v>0.73299937369519841</v>
      </c>
      <c r="I23" s="98">
        <v>0.6</v>
      </c>
    </row>
    <row r="24" spans="1:9" ht="21">
      <c r="A24" s="99">
        <v>16</v>
      </c>
      <c r="B24" s="242" t="s">
        <v>22</v>
      </c>
      <c r="C24" s="241" t="s">
        <v>77</v>
      </c>
      <c r="D24" s="241">
        <v>34</v>
      </c>
      <c r="E24" s="240">
        <v>2174</v>
      </c>
      <c r="F24" s="240">
        <v>2174</v>
      </c>
      <c r="G24" s="57">
        <v>1210.0183000000002</v>
      </c>
      <c r="H24" s="41">
        <f t="shared" si="0"/>
        <v>0.55658615455381788</v>
      </c>
      <c r="I24" s="98">
        <v>0.6</v>
      </c>
    </row>
    <row r="25" spans="1:9" ht="21">
      <c r="A25" s="99">
        <v>17</v>
      </c>
      <c r="B25" s="242" t="s">
        <v>111</v>
      </c>
      <c r="C25" s="241" t="s">
        <v>203</v>
      </c>
      <c r="D25" s="241">
        <v>301</v>
      </c>
      <c r="E25" s="240">
        <v>13063</v>
      </c>
      <c r="F25" s="240">
        <v>13063</v>
      </c>
      <c r="G25" s="57">
        <v>16950.5563</v>
      </c>
      <c r="H25" s="41">
        <f>G25/F25</f>
        <v>1.2976005741407028</v>
      </c>
      <c r="I25" s="98">
        <v>1</v>
      </c>
    </row>
    <row r="26" spans="1:9" ht="21">
      <c r="A26" s="243">
        <v>18</v>
      </c>
      <c r="B26" s="244" t="s">
        <v>23</v>
      </c>
      <c r="C26" s="243" t="s">
        <v>77</v>
      </c>
      <c r="D26" s="243">
        <v>40</v>
      </c>
      <c r="E26" s="245">
        <v>2652</v>
      </c>
      <c r="F26" s="245">
        <v>2652</v>
      </c>
      <c r="G26" s="62">
        <v>1733.4437</v>
      </c>
      <c r="H26" s="71">
        <f t="shared" si="0"/>
        <v>0.65363638763197585</v>
      </c>
      <c r="I26" s="100">
        <v>0.6</v>
      </c>
    </row>
    <row r="27" spans="1:9" ht="21">
      <c r="A27" s="105"/>
      <c r="B27" s="314" t="s">
        <v>24</v>
      </c>
      <c r="C27" s="313"/>
      <c r="D27" s="315"/>
      <c r="E27" s="101">
        <f>SUM(E9:E26)</f>
        <v>112791</v>
      </c>
      <c r="F27" s="101">
        <f>SUM(F9:F26)</f>
        <v>110449</v>
      </c>
      <c r="G27" s="102">
        <f>SUM(G9:G26)</f>
        <v>144645.92319999999</v>
      </c>
      <c r="H27" s="103">
        <f>G27/F27</f>
        <v>1.3096173184003477</v>
      </c>
      <c r="I27" s="104"/>
    </row>
    <row r="28" spans="1:9" ht="21">
      <c r="A28" s="340" t="s">
        <v>108</v>
      </c>
      <c r="B28" s="339" t="s">
        <v>146</v>
      </c>
    </row>
    <row r="29" spans="1:9" ht="21">
      <c r="B29" s="237" t="s">
        <v>109</v>
      </c>
    </row>
    <row r="31" spans="1:9" ht="21">
      <c r="B31" s="355" t="s">
        <v>233</v>
      </c>
      <c r="C31" s="355"/>
      <c r="D31" s="355"/>
      <c r="E31" s="356"/>
      <c r="F31" s="355"/>
      <c r="G31" s="355"/>
      <c r="H31" s="355"/>
    </row>
    <row r="32" spans="1:9" ht="21">
      <c r="A32" s="361" t="s">
        <v>149</v>
      </c>
      <c r="B32" s="361"/>
      <c r="C32" s="361"/>
      <c r="D32" s="361"/>
      <c r="E32" s="361"/>
      <c r="F32" s="361"/>
      <c r="G32" s="361"/>
      <c r="H32" s="434">
        <f>1400/18</f>
        <v>77.777777777777771</v>
      </c>
    </row>
  </sheetData>
  <mergeCells count="2">
    <mergeCell ref="E5:H5"/>
    <mergeCell ref="F6:H6"/>
  </mergeCells>
  <conditionalFormatting sqref="H9">
    <cfRule type="cellIs" dxfId="12" priority="7" operator="greaterThan">
      <formula>1.81</formula>
    </cfRule>
  </conditionalFormatting>
  <conditionalFormatting sqref="H16 H25">
    <cfRule type="cellIs" dxfId="11" priority="5" stopIfTrue="1" operator="greaterThan">
      <formula>1.01</formula>
    </cfRule>
    <cfRule type="cellIs" dxfId="10" priority="6" operator="lessThan">
      <formula>1</formula>
    </cfRule>
  </conditionalFormatting>
  <conditionalFormatting sqref="H10:H15 H17:H24 H26">
    <cfRule type="cellIs" dxfId="9" priority="4" operator="greaterThan">
      <formula>0.6</formula>
    </cfRule>
  </conditionalFormatting>
  <conditionalFormatting sqref="H10:H15 H17:H24 H26">
    <cfRule type="cellIs" dxfId="8" priority="3" operator="lessThanOrEqual">
      <formula>0.6</formula>
    </cfRule>
  </conditionalFormatting>
  <conditionalFormatting sqref="H9">
    <cfRule type="cellIs" dxfId="7" priority="2" operator="greaterThan">
      <formula>1.6</formula>
    </cfRule>
  </conditionalFormatting>
  <conditionalFormatting sqref="H10:H15 H17:H24 H26">
    <cfRule type="cellIs" dxfId="6" priority="1" operator="greaterThan">
      <formula>0.6</formula>
    </cfRule>
  </conditionalFormatting>
  <printOptions horizontalCentered="1"/>
  <pageMargins left="0.70866141732283472" right="0.70866141732283472" top="0.51181102362204722" bottom="0.51181102362204722" header="0.31496062992125984" footer="0.31496062992125984"/>
  <pageSetup paperSize="9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workbookViewId="0">
      <selection activeCell="U25" sqref="U25"/>
    </sheetView>
  </sheetViews>
  <sheetFormatPr defaultRowHeight="14.25"/>
  <cols>
    <col min="1" max="1" width="3.875" customWidth="1"/>
    <col min="2" max="2" width="15.75" customWidth="1"/>
    <col min="3" max="3" width="9.875" bestFit="1" customWidth="1"/>
    <col min="4" max="4" width="9.125" customWidth="1"/>
    <col min="5" max="5" width="6.75" customWidth="1"/>
    <col min="6" max="6" width="9.25" customWidth="1"/>
    <col min="7" max="7" width="13.25" bestFit="1" customWidth="1"/>
    <col min="8" max="8" width="10.625" customWidth="1"/>
    <col min="9" max="9" width="13.25" bestFit="1" customWidth="1"/>
    <col min="10" max="10" width="7.75" bestFit="1" customWidth="1"/>
    <col min="11" max="11" width="7.125" customWidth="1"/>
    <col min="12" max="20" width="5.25" customWidth="1"/>
  </cols>
  <sheetData>
    <row r="1" spans="1:20" ht="21">
      <c r="A1" s="149" t="s">
        <v>164</v>
      </c>
      <c r="B1" s="149"/>
      <c r="C1" s="149"/>
      <c r="D1" s="149"/>
      <c r="E1" s="149"/>
      <c r="F1" s="146"/>
      <c r="G1" s="146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</row>
    <row r="2" spans="1:20" ht="21">
      <c r="A2" s="180"/>
      <c r="B2" s="186"/>
      <c r="C2" s="622" t="s">
        <v>38</v>
      </c>
      <c r="D2" s="622"/>
      <c r="E2" s="622"/>
      <c r="F2" s="622"/>
      <c r="G2" s="622"/>
      <c r="H2" s="622"/>
      <c r="I2" s="622"/>
      <c r="J2" s="624"/>
      <c r="K2" s="619"/>
      <c r="L2" s="620"/>
      <c r="M2" s="620"/>
      <c r="N2" s="620"/>
      <c r="O2" s="620"/>
      <c r="P2" s="620"/>
      <c r="Q2" s="620"/>
      <c r="R2" s="620"/>
      <c r="S2" s="620"/>
      <c r="T2" s="621"/>
    </row>
    <row r="3" spans="1:20" ht="21">
      <c r="A3" s="362" t="s">
        <v>3</v>
      </c>
      <c r="B3" s="362" t="s">
        <v>4</v>
      </c>
      <c r="C3" s="175" t="s">
        <v>39</v>
      </c>
      <c r="D3" s="622" t="s">
        <v>236</v>
      </c>
      <c r="E3" s="622"/>
      <c r="F3" s="622" t="s">
        <v>235</v>
      </c>
      <c r="G3" s="622"/>
      <c r="H3" s="622"/>
      <c r="I3" s="623"/>
      <c r="J3" s="181"/>
      <c r="K3" s="616" t="s">
        <v>41</v>
      </c>
      <c r="L3" s="617"/>
      <c r="M3" s="617"/>
      <c r="N3" s="617"/>
      <c r="O3" s="617"/>
      <c r="P3" s="617"/>
      <c r="Q3" s="617"/>
      <c r="R3" s="617"/>
      <c r="S3" s="617"/>
      <c r="T3" s="618"/>
    </row>
    <row r="4" spans="1:20" ht="21">
      <c r="A4" s="178"/>
      <c r="B4" s="178"/>
      <c r="C4" s="175" t="s">
        <v>42</v>
      </c>
      <c r="D4" s="181" t="s">
        <v>97</v>
      </c>
      <c r="E4" s="175" t="s">
        <v>8</v>
      </c>
      <c r="F4" s="181" t="s">
        <v>42</v>
      </c>
      <c r="G4" s="175" t="s">
        <v>43</v>
      </c>
      <c r="H4" s="181" t="s">
        <v>44</v>
      </c>
      <c r="I4" s="175" t="s">
        <v>45</v>
      </c>
      <c r="J4" s="187" t="s">
        <v>46</v>
      </c>
      <c r="K4" s="181"/>
      <c r="L4" s="175"/>
      <c r="M4" s="181"/>
      <c r="N4" s="175"/>
      <c r="O4" s="181"/>
      <c r="P4" s="175"/>
      <c r="Q4" s="181"/>
      <c r="R4" s="175"/>
      <c r="S4" s="181"/>
      <c r="T4" s="182"/>
    </row>
    <row r="5" spans="1:20" ht="21">
      <c r="A5" s="179"/>
      <c r="B5" s="179"/>
      <c r="C5" s="183"/>
      <c r="D5" s="189" t="s">
        <v>42</v>
      </c>
      <c r="E5" s="188"/>
      <c r="F5" s="189"/>
      <c r="G5" s="188"/>
      <c r="H5" s="189" t="s">
        <v>30</v>
      </c>
      <c r="I5" s="188"/>
      <c r="J5" s="183" t="s">
        <v>30</v>
      </c>
      <c r="K5" s="179">
        <v>1</v>
      </c>
      <c r="L5" s="184">
        <v>2</v>
      </c>
      <c r="M5" s="179">
        <v>3</v>
      </c>
      <c r="N5" s="184">
        <v>4</v>
      </c>
      <c r="O5" s="179">
        <v>5</v>
      </c>
      <c r="P5" s="184">
        <v>6</v>
      </c>
      <c r="Q5" s="179">
        <v>7</v>
      </c>
      <c r="R5" s="184">
        <v>8</v>
      </c>
      <c r="S5" s="179">
        <v>9</v>
      </c>
      <c r="T5" s="185">
        <v>10</v>
      </c>
    </row>
    <row r="6" spans="1:20" ht="21">
      <c r="A6" s="569">
        <v>1</v>
      </c>
      <c r="B6" s="358" t="s">
        <v>9</v>
      </c>
      <c r="C6" s="378">
        <v>40239</v>
      </c>
      <c r="D6" s="386">
        <v>1777</v>
      </c>
      <c r="E6" s="444">
        <f t="shared" ref="E6:E23" si="0">D6*100/C6</f>
        <v>4.4161137205198937</v>
      </c>
      <c r="F6" s="375">
        <v>38462</v>
      </c>
      <c r="G6" s="376">
        <v>82934.160999999993</v>
      </c>
      <c r="H6" s="446">
        <f t="shared" ref="H6:H23" si="1">G6/F6</f>
        <v>2.1562623108522696</v>
      </c>
      <c r="I6" s="372">
        <v>83279.506999999998</v>
      </c>
      <c r="J6" s="374">
        <f t="shared" ref="J6:J23" si="2">I6/F6</f>
        <v>2.1652411991056106</v>
      </c>
      <c r="K6" s="191">
        <v>1815</v>
      </c>
      <c r="L6" s="191">
        <v>3</v>
      </c>
      <c r="M6" s="191">
        <v>3</v>
      </c>
      <c r="N6" s="191">
        <v>0</v>
      </c>
      <c r="O6" s="191">
        <v>0</v>
      </c>
      <c r="P6" s="191">
        <v>0</v>
      </c>
      <c r="Q6" s="191">
        <v>0</v>
      </c>
      <c r="R6" s="191">
        <v>0</v>
      </c>
      <c r="S6" s="191">
        <v>6</v>
      </c>
      <c r="T6" s="192">
        <v>0</v>
      </c>
    </row>
    <row r="7" spans="1:20" ht="21">
      <c r="A7" s="570">
        <v>2</v>
      </c>
      <c r="B7" s="359" t="s">
        <v>10</v>
      </c>
      <c r="C7" s="373">
        <v>2131</v>
      </c>
      <c r="D7" s="384">
        <v>380</v>
      </c>
      <c r="E7" s="444">
        <f t="shared" si="0"/>
        <v>17.832003754106054</v>
      </c>
      <c r="F7" s="373">
        <v>1751</v>
      </c>
      <c r="G7" s="377">
        <v>1173.3032999999998</v>
      </c>
      <c r="H7" s="447">
        <f t="shared" si="1"/>
        <v>0.67007612792689886</v>
      </c>
      <c r="I7" s="369">
        <v>1209.0299</v>
      </c>
      <c r="J7" s="374">
        <f t="shared" si="2"/>
        <v>0.69047966876070821</v>
      </c>
      <c r="K7" s="191">
        <v>199</v>
      </c>
      <c r="L7" s="191">
        <v>0</v>
      </c>
      <c r="M7" s="191">
        <v>0</v>
      </c>
      <c r="N7" s="191">
        <v>0</v>
      </c>
      <c r="O7" s="191">
        <v>0</v>
      </c>
      <c r="P7" s="191">
        <v>0</v>
      </c>
      <c r="Q7" s="191">
        <v>0</v>
      </c>
      <c r="R7" s="191">
        <v>0</v>
      </c>
      <c r="S7" s="191">
        <v>0</v>
      </c>
      <c r="T7" s="193">
        <v>0</v>
      </c>
    </row>
    <row r="8" spans="1:20" ht="21">
      <c r="A8" s="570">
        <v>3</v>
      </c>
      <c r="B8" s="359" t="s">
        <v>11</v>
      </c>
      <c r="C8" s="373">
        <v>2010</v>
      </c>
      <c r="D8" s="384">
        <v>0</v>
      </c>
      <c r="E8" s="444">
        <f t="shared" si="0"/>
        <v>0</v>
      </c>
      <c r="F8" s="373">
        <v>2010</v>
      </c>
      <c r="G8" s="377">
        <v>1257.6469</v>
      </c>
      <c r="H8" s="447">
        <f t="shared" si="1"/>
        <v>0.62569497512437811</v>
      </c>
      <c r="I8" s="369">
        <v>1290.9104</v>
      </c>
      <c r="J8" s="374">
        <f t="shared" si="2"/>
        <v>0.64224398009950245</v>
      </c>
      <c r="K8" s="191">
        <v>0</v>
      </c>
      <c r="L8" s="191">
        <v>0</v>
      </c>
      <c r="M8" s="191">
        <v>0</v>
      </c>
      <c r="N8" s="191">
        <v>0</v>
      </c>
      <c r="O8" s="191">
        <v>0</v>
      </c>
      <c r="P8" s="191">
        <v>0</v>
      </c>
      <c r="Q8" s="191">
        <v>0</v>
      </c>
      <c r="R8" s="191">
        <v>0</v>
      </c>
      <c r="S8" s="191">
        <v>0</v>
      </c>
      <c r="T8" s="193">
        <v>0</v>
      </c>
    </row>
    <row r="9" spans="1:20" ht="21">
      <c r="A9" s="570">
        <v>4</v>
      </c>
      <c r="B9" s="359" t="s">
        <v>37</v>
      </c>
      <c r="C9" s="373">
        <v>7414</v>
      </c>
      <c r="D9" s="384">
        <v>49</v>
      </c>
      <c r="E9" s="444">
        <f t="shared" si="0"/>
        <v>0.66091178850822763</v>
      </c>
      <c r="F9" s="373">
        <v>7365</v>
      </c>
      <c r="G9" s="377">
        <v>4930.6992</v>
      </c>
      <c r="H9" s="447">
        <f t="shared" si="1"/>
        <v>0.66947714867617103</v>
      </c>
      <c r="I9" s="369">
        <v>4978.4309000000003</v>
      </c>
      <c r="J9" s="374">
        <f t="shared" si="2"/>
        <v>0.67595803122878484</v>
      </c>
      <c r="K9" s="191">
        <v>7</v>
      </c>
      <c r="L9" s="191">
        <v>33</v>
      </c>
      <c r="M9" s="191">
        <v>6</v>
      </c>
      <c r="N9" s="191">
        <v>0</v>
      </c>
      <c r="O9" s="191">
        <v>0</v>
      </c>
      <c r="P9" s="191">
        <v>0</v>
      </c>
      <c r="Q9" s="191">
        <v>0</v>
      </c>
      <c r="R9" s="191">
        <v>0</v>
      </c>
      <c r="S9" s="191">
        <v>1</v>
      </c>
      <c r="T9" s="193">
        <v>0</v>
      </c>
    </row>
    <row r="10" spans="1:20" ht="21">
      <c r="A10" s="570">
        <v>5</v>
      </c>
      <c r="B10" s="359" t="s">
        <v>12</v>
      </c>
      <c r="C10" s="373">
        <v>6007</v>
      </c>
      <c r="D10" s="384">
        <v>0</v>
      </c>
      <c r="E10" s="444">
        <f t="shared" si="0"/>
        <v>0</v>
      </c>
      <c r="F10" s="373">
        <v>6007</v>
      </c>
      <c r="G10" s="377">
        <v>4670.1248000000005</v>
      </c>
      <c r="H10" s="447">
        <f t="shared" si="1"/>
        <v>0.77744711170301328</v>
      </c>
      <c r="I10" s="369">
        <v>4728.1796000000004</v>
      </c>
      <c r="J10" s="374">
        <f t="shared" si="2"/>
        <v>0.78711163642417181</v>
      </c>
      <c r="K10" s="191">
        <v>0</v>
      </c>
      <c r="L10" s="191">
        <v>0</v>
      </c>
      <c r="M10" s="191">
        <v>0</v>
      </c>
      <c r="N10" s="191">
        <v>0</v>
      </c>
      <c r="O10" s="191">
        <v>0</v>
      </c>
      <c r="P10" s="191">
        <v>0</v>
      </c>
      <c r="Q10" s="191">
        <v>0</v>
      </c>
      <c r="R10" s="191">
        <v>0</v>
      </c>
      <c r="S10" s="191">
        <v>0</v>
      </c>
      <c r="T10" s="193">
        <v>0</v>
      </c>
    </row>
    <row r="11" spans="1:20" ht="21">
      <c r="A11" s="570">
        <v>6</v>
      </c>
      <c r="B11" s="359" t="s">
        <v>13</v>
      </c>
      <c r="C11" s="373">
        <v>1944</v>
      </c>
      <c r="D11" s="384">
        <v>121</v>
      </c>
      <c r="E11" s="444">
        <f t="shared" si="0"/>
        <v>6.2242798353909468</v>
      </c>
      <c r="F11" s="373">
        <v>1823</v>
      </c>
      <c r="G11" s="377">
        <v>1227.5225999999998</v>
      </c>
      <c r="H11" s="447">
        <f t="shared" si="1"/>
        <v>0.67335304443225441</v>
      </c>
      <c r="I11" s="369">
        <v>1264.3308999999999</v>
      </c>
      <c r="J11" s="374">
        <f t="shared" si="2"/>
        <v>0.69354410312671422</v>
      </c>
      <c r="K11" s="191">
        <v>113</v>
      </c>
      <c r="L11" s="191">
        <v>0</v>
      </c>
      <c r="M11" s="191">
        <v>0</v>
      </c>
      <c r="N11" s="191">
        <v>0</v>
      </c>
      <c r="O11" s="191">
        <v>0</v>
      </c>
      <c r="P11" s="191">
        <v>0</v>
      </c>
      <c r="Q11" s="191">
        <v>0</v>
      </c>
      <c r="R11" s="191">
        <v>0</v>
      </c>
      <c r="S11" s="191">
        <v>0</v>
      </c>
      <c r="T11" s="193">
        <v>0</v>
      </c>
    </row>
    <row r="12" spans="1:20" ht="21">
      <c r="A12" s="570">
        <v>7</v>
      </c>
      <c r="B12" s="359" t="s">
        <v>14</v>
      </c>
      <c r="C12" s="373">
        <v>729</v>
      </c>
      <c r="D12" s="384">
        <v>0</v>
      </c>
      <c r="E12" s="444">
        <f t="shared" si="0"/>
        <v>0</v>
      </c>
      <c r="F12" s="373">
        <v>729</v>
      </c>
      <c r="G12" s="377">
        <v>398.7978</v>
      </c>
      <c r="H12" s="447">
        <f t="shared" si="1"/>
        <v>0.54704773662551442</v>
      </c>
      <c r="I12" s="369">
        <v>400.57310000000001</v>
      </c>
      <c r="J12" s="374">
        <f t="shared" si="2"/>
        <v>0.54948299039780524</v>
      </c>
      <c r="K12" s="191">
        <v>0</v>
      </c>
      <c r="L12" s="191">
        <v>0</v>
      </c>
      <c r="M12" s="191">
        <v>0</v>
      </c>
      <c r="N12" s="191">
        <v>0</v>
      </c>
      <c r="O12" s="191">
        <v>0</v>
      </c>
      <c r="P12" s="191">
        <v>0</v>
      </c>
      <c r="Q12" s="191">
        <v>0</v>
      </c>
      <c r="R12" s="191">
        <v>0</v>
      </c>
      <c r="S12" s="191">
        <v>0</v>
      </c>
      <c r="T12" s="193">
        <v>0</v>
      </c>
    </row>
    <row r="13" spans="1:20" ht="21">
      <c r="A13" s="570">
        <v>8</v>
      </c>
      <c r="B13" s="359" t="s">
        <v>15</v>
      </c>
      <c r="C13" s="373">
        <v>12466</v>
      </c>
      <c r="D13" s="384">
        <v>0</v>
      </c>
      <c r="E13" s="444">
        <f t="shared" si="0"/>
        <v>0</v>
      </c>
      <c r="F13" s="373">
        <v>12466</v>
      </c>
      <c r="G13" s="377">
        <v>14568.299599999998</v>
      </c>
      <c r="H13" s="447">
        <f t="shared" si="1"/>
        <v>1.1686426760789346</v>
      </c>
      <c r="I13" s="369">
        <v>14671.3058</v>
      </c>
      <c r="J13" s="374">
        <f t="shared" si="2"/>
        <v>1.1769056473608215</v>
      </c>
      <c r="K13" s="191">
        <v>0</v>
      </c>
      <c r="L13" s="191">
        <v>0</v>
      </c>
      <c r="M13" s="191">
        <v>0</v>
      </c>
      <c r="N13" s="191">
        <v>0</v>
      </c>
      <c r="O13" s="191">
        <v>0</v>
      </c>
      <c r="P13" s="191">
        <v>0</v>
      </c>
      <c r="Q13" s="191">
        <v>0</v>
      </c>
      <c r="R13" s="191">
        <v>0</v>
      </c>
      <c r="S13" s="191">
        <v>0</v>
      </c>
      <c r="T13" s="193">
        <v>0</v>
      </c>
    </row>
    <row r="14" spans="1:20" ht="21">
      <c r="A14" s="570">
        <v>9</v>
      </c>
      <c r="B14" s="359" t="s">
        <v>16</v>
      </c>
      <c r="C14" s="373">
        <v>2301</v>
      </c>
      <c r="D14" s="384">
        <v>0</v>
      </c>
      <c r="E14" s="444">
        <f t="shared" si="0"/>
        <v>0</v>
      </c>
      <c r="F14" s="373">
        <v>2301</v>
      </c>
      <c r="G14" s="377">
        <v>1543.6743999999999</v>
      </c>
      <c r="H14" s="447">
        <f t="shared" si="1"/>
        <v>0.6708710995219469</v>
      </c>
      <c r="I14" s="369">
        <v>1579.7467999999999</v>
      </c>
      <c r="J14" s="374">
        <f t="shared" si="2"/>
        <v>0.68654793568013905</v>
      </c>
      <c r="K14" s="191">
        <v>0</v>
      </c>
      <c r="L14" s="191">
        <v>0</v>
      </c>
      <c r="M14" s="191">
        <v>0</v>
      </c>
      <c r="N14" s="191">
        <v>0</v>
      </c>
      <c r="O14" s="191">
        <v>0</v>
      </c>
      <c r="P14" s="191">
        <v>0</v>
      </c>
      <c r="Q14" s="191">
        <v>0</v>
      </c>
      <c r="R14" s="191">
        <v>0</v>
      </c>
      <c r="S14" s="191">
        <v>0</v>
      </c>
      <c r="T14" s="193">
        <v>0</v>
      </c>
    </row>
    <row r="15" spans="1:20" ht="21">
      <c r="A15" s="570">
        <v>10</v>
      </c>
      <c r="B15" s="17" t="s">
        <v>200</v>
      </c>
      <c r="C15" s="373">
        <v>5326</v>
      </c>
      <c r="D15" s="384">
        <v>0</v>
      </c>
      <c r="E15" s="444">
        <f t="shared" si="0"/>
        <v>0</v>
      </c>
      <c r="F15" s="373">
        <v>5326</v>
      </c>
      <c r="G15" s="377">
        <v>3586.5552999999995</v>
      </c>
      <c r="H15" s="447">
        <f t="shared" si="1"/>
        <v>0.67340505069470513</v>
      </c>
      <c r="I15" s="369">
        <v>3676.1614</v>
      </c>
      <c r="J15" s="374">
        <f t="shared" si="2"/>
        <v>0.69022932782576041</v>
      </c>
      <c r="K15" s="191">
        <v>0</v>
      </c>
      <c r="L15" s="191">
        <v>0</v>
      </c>
      <c r="M15" s="191">
        <v>0</v>
      </c>
      <c r="N15" s="191">
        <v>0</v>
      </c>
      <c r="O15" s="191">
        <v>0</v>
      </c>
      <c r="P15" s="191">
        <v>0</v>
      </c>
      <c r="Q15" s="191">
        <v>0</v>
      </c>
      <c r="R15" s="191">
        <v>0</v>
      </c>
      <c r="S15" s="191">
        <v>0</v>
      </c>
      <c r="T15" s="193">
        <v>0</v>
      </c>
    </row>
    <row r="16" spans="1:20" ht="21">
      <c r="A16" s="570">
        <v>11</v>
      </c>
      <c r="B16" s="359" t="s">
        <v>17</v>
      </c>
      <c r="C16" s="373">
        <v>5215</v>
      </c>
      <c r="D16" s="384">
        <v>0</v>
      </c>
      <c r="E16" s="444">
        <f t="shared" si="0"/>
        <v>0</v>
      </c>
      <c r="F16" s="373">
        <v>5215</v>
      </c>
      <c r="G16" s="377">
        <v>3251.1505999999999</v>
      </c>
      <c r="H16" s="447">
        <f t="shared" si="1"/>
        <v>0.62342293384467884</v>
      </c>
      <c r="I16" s="369">
        <v>3294.3349000000007</v>
      </c>
      <c r="J16" s="374">
        <f t="shared" si="2"/>
        <v>0.63170372003835107</v>
      </c>
      <c r="K16" s="191">
        <v>0</v>
      </c>
      <c r="L16" s="191">
        <v>0</v>
      </c>
      <c r="M16" s="191">
        <v>0</v>
      </c>
      <c r="N16" s="191">
        <v>0</v>
      </c>
      <c r="O16" s="191">
        <v>0</v>
      </c>
      <c r="P16" s="191">
        <v>0</v>
      </c>
      <c r="Q16" s="191">
        <v>0</v>
      </c>
      <c r="R16" s="191">
        <v>0</v>
      </c>
      <c r="S16" s="191">
        <v>0</v>
      </c>
      <c r="T16" s="193">
        <v>0</v>
      </c>
    </row>
    <row r="17" spans="1:21" ht="21">
      <c r="A17" s="570">
        <v>12</v>
      </c>
      <c r="B17" s="359" t="s">
        <v>18</v>
      </c>
      <c r="C17" s="373">
        <v>2540</v>
      </c>
      <c r="D17" s="384">
        <v>0</v>
      </c>
      <c r="E17" s="444">
        <f t="shared" si="0"/>
        <v>0</v>
      </c>
      <c r="F17" s="373">
        <v>2540</v>
      </c>
      <c r="G17" s="377">
        <v>1464.7821000000001</v>
      </c>
      <c r="H17" s="447">
        <f t="shared" si="1"/>
        <v>0.57668586614173234</v>
      </c>
      <c r="I17" s="369">
        <v>1490.8388</v>
      </c>
      <c r="J17" s="374">
        <f t="shared" si="2"/>
        <v>0.58694440944881887</v>
      </c>
      <c r="K17" s="191">
        <v>0</v>
      </c>
      <c r="L17" s="191">
        <v>0</v>
      </c>
      <c r="M17" s="191">
        <v>0</v>
      </c>
      <c r="N17" s="191">
        <v>0</v>
      </c>
      <c r="O17" s="191">
        <v>0</v>
      </c>
      <c r="P17" s="191">
        <v>0</v>
      </c>
      <c r="Q17" s="191">
        <v>0</v>
      </c>
      <c r="R17" s="191">
        <v>0</v>
      </c>
      <c r="S17" s="191">
        <v>0</v>
      </c>
      <c r="T17" s="193">
        <v>0</v>
      </c>
    </row>
    <row r="18" spans="1:21" ht="21">
      <c r="A18" s="570">
        <v>13</v>
      </c>
      <c r="B18" s="359" t="s">
        <v>19</v>
      </c>
      <c r="C18" s="373">
        <v>1832</v>
      </c>
      <c r="D18" s="384">
        <v>0</v>
      </c>
      <c r="E18" s="444">
        <f t="shared" si="0"/>
        <v>0</v>
      </c>
      <c r="F18" s="373">
        <v>1832</v>
      </c>
      <c r="G18" s="377">
        <v>969.61</v>
      </c>
      <c r="H18" s="447">
        <f t="shared" si="1"/>
        <v>0.52926310043668123</v>
      </c>
      <c r="I18" s="369">
        <v>994.3968000000001</v>
      </c>
      <c r="J18" s="374">
        <f t="shared" si="2"/>
        <v>0.54279301310043671</v>
      </c>
      <c r="K18" s="191">
        <v>0</v>
      </c>
      <c r="L18" s="191">
        <v>0</v>
      </c>
      <c r="M18" s="191">
        <v>0</v>
      </c>
      <c r="N18" s="191">
        <v>0</v>
      </c>
      <c r="O18" s="191">
        <v>0</v>
      </c>
      <c r="P18" s="191">
        <v>0</v>
      </c>
      <c r="Q18" s="191">
        <v>0</v>
      </c>
      <c r="R18" s="191">
        <v>0</v>
      </c>
      <c r="S18" s="191">
        <v>1</v>
      </c>
      <c r="T18" s="193">
        <v>0</v>
      </c>
    </row>
    <row r="19" spans="1:21" ht="21">
      <c r="A19" s="570">
        <v>14</v>
      </c>
      <c r="B19" s="359" t="s">
        <v>20</v>
      </c>
      <c r="C19" s="373">
        <v>3296</v>
      </c>
      <c r="D19" s="384">
        <v>0</v>
      </c>
      <c r="E19" s="444">
        <f t="shared" si="0"/>
        <v>0</v>
      </c>
      <c r="F19" s="373">
        <v>3296</v>
      </c>
      <c r="G19" s="377">
        <v>1722.2572</v>
      </c>
      <c r="H19" s="447">
        <f t="shared" si="1"/>
        <v>0.52252949029126217</v>
      </c>
      <c r="I19" s="369">
        <v>1735.9083000000001</v>
      </c>
      <c r="J19" s="374">
        <f t="shared" si="2"/>
        <v>0.52667120752427188</v>
      </c>
      <c r="K19" s="191">
        <v>0</v>
      </c>
      <c r="L19" s="191">
        <v>0</v>
      </c>
      <c r="M19" s="191">
        <v>0</v>
      </c>
      <c r="N19" s="191">
        <v>0</v>
      </c>
      <c r="O19" s="191">
        <v>0</v>
      </c>
      <c r="P19" s="191">
        <v>0</v>
      </c>
      <c r="Q19" s="191">
        <v>0</v>
      </c>
      <c r="R19" s="191">
        <v>0</v>
      </c>
      <c r="S19" s="191">
        <v>0</v>
      </c>
      <c r="T19" s="193">
        <v>0</v>
      </c>
    </row>
    <row r="20" spans="1:21" ht="21">
      <c r="A20" s="570">
        <v>15</v>
      </c>
      <c r="B20" s="359" t="s">
        <v>21</v>
      </c>
      <c r="C20" s="373">
        <v>1452</v>
      </c>
      <c r="D20" s="384">
        <v>15</v>
      </c>
      <c r="E20" s="444">
        <f t="shared" si="0"/>
        <v>1.0330578512396693</v>
      </c>
      <c r="F20" s="373">
        <v>1437</v>
      </c>
      <c r="G20" s="377">
        <v>1053.3201000000001</v>
      </c>
      <c r="H20" s="447">
        <f t="shared" si="1"/>
        <v>0.73299937369519841</v>
      </c>
      <c r="I20" s="369">
        <v>1073.403</v>
      </c>
      <c r="J20" s="374">
        <f t="shared" si="2"/>
        <v>0.74697494780793317</v>
      </c>
      <c r="K20" s="191">
        <v>15</v>
      </c>
      <c r="L20" s="191">
        <v>0</v>
      </c>
      <c r="M20" s="191">
        <v>1</v>
      </c>
      <c r="N20" s="191">
        <v>0</v>
      </c>
      <c r="O20" s="191">
        <v>0</v>
      </c>
      <c r="P20" s="191">
        <v>0</v>
      </c>
      <c r="Q20" s="191">
        <v>0</v>
      </c>
      <c r="R20" s="191">
        <v>0</v>
      </c>
      <c r="S20" s="191">
        <v>0</v>
      </c>
      <c r="T20" s="193">
        <v>0</v>
      </c>
    </row>
    <row r="21" spans="1:21" ht="21">
      <c r="A21" s="570">
        <v>16</v>
      </c>
      <c r="B21" s="359" t="s">
        <v>22</v>
      </c>
      <c r="C21" s="373">
        <v>2174</v>
      </c>
      <c r="D21" s="384">
        <v>0</v>
      </c>
      <c r="E21" s="444">
        <f t="shared" si="0"/>
        <v>0</v>
      </c>
      <c r="F21" s="373">
        <v>2174</v>
      </c>
      <c r="G21" s="377">
        <v>1210.0183000000002</v>
      </c>
      <c r="H21" s="447">
        <f t="shared" si="1"/>
        <v>0.55658615455381788</v>
      </c>
      <c r="I21" s="369">
        <v>1233.7638999999999</v>
      </c>
      <c r="J21" s="374">
        <f t="shared" si="2"/>
        <v>0.56750869365225387</v>
      </c>
      <c r="K21" s="191">
        <v>0</v>
      </c>
      <c r="L21" s="191">
        <v>0</v>
      </c>
      <c r="M21" s="191">
        <v>0</v>
      </c>
      <c r="N21" s="191">
        <v>0</v>
      </c>
      <c r="O21" s="191">
        <v>0</v>
      </c>
      <c r="P21" s="191">
        <v>0</v>
      </c>
      <c r="Q21" s="191">
        <v>0</v>
      </c>
      <c r="R21" s="191">
        <v>0</v>
      </c>
      <c r="S21" s="191">
        <v>0</v>
      </c>
      <c r="T21" s="193">
        <v>0</v>
      </c>
    </row>
    <row r="22" spans="1:21" ht="21">
      <c r="A22" s="570">
        <v>17</v>
      </c>
      <c r="B22" s="359" t="s">
        <v>111</v>
      </c>
      <c r="C22" s="373">
        <v>13063</v>
      </c>
      <c r="D22" s="384">
        <v>0</v>
      </c>
      <c r="E22" s="444">
        <f t="shared" si="0"/>
        <v>0</v>
      </c>
      <c r="F22" s="373">
        <v>13063</v>
      </c>
      <c r="G22" s="377">
        <v>16950.5563</v>
      </c>
      <c r="H22" s="447">
        <f>G22/F22</f>
        <v>1.2976005741407028</v>
      </c>
      <c r="I22" s="369">
        <v>17281.481500000002</v>
      </c>
      <c r="J22" s="374">
        <f>I22/F22</f>
        <v>1.3229335910587157</v>
      </c>
      <c r="K22" s="191">
        <v>0</v>
      </c>
      <c r="L22" s="191">
        <v>0</v>
      </c>
      <c r="M22" s="191">
        <v>0</v>
      </c>
      <c r="N22" s="191">
        <v>0</v>
      </c>
      <c r="O22" s="191">
        <v>0</v>
      </c>
      <c r="P22" s="191">
        <v>0</v>
      </c>
      <c r="Q22" s="191">
        <v>0</v>
      </c>
      <c r="R22" s="191">
        <v>0</v>
      </c>
      <c r="S22" s="191">
        <v>0</v>
      </c>
      <c r="T22" s="193">
        <v>0</v>
      </c>
    </row>
    <row r="23" spans="1:21" ht="21">
      <c r="A23" s="571">
        <v>18</v>
      </c>
      <c r="B23" s="360" t="s">
        <v>23</v>
      </c>
      <c r="C23" s="379">
        <v>2652</v>
      </c>
      <c r="D23" s="385">
        <v>0</v>
      </c>
      <c r="E23" s="445">
        <f t="shared" si="0"/>
        <v>0</v>
      </c>
      <c r="F23" s="379">
        <v>2652</v>
      </c>
      <c r="G23" s="380">
        <v>1733.4437</v>
      </c>
      <c r="H23" s="448">
        <f t="shared" si="1"/>
        <v>0.65363638763197585</v>
      </c>
      <c r="I23" s="381">
        <v>1758.3516</v>
      </c>
      <c r="J23" s="382">
        <f t="shared" si="2"/>
        <v>0.66302850678733027</v>
      </c>
      <c r="K23" s="191">
        <v>2</v>
      </c>
      <c r="L23" s="191">
        <v>0</v>
      </c>
      <c r="M23" s="191">
        <v>0</v>
      </c>
      <c r="N23" s="191">
        <v>0</v>
      </c>
      <c r="O23" s="191">
        <v>0</v>
      </c>
      <c r="P23" s="191">
        <v>0</v>
      </c>
      <c r="Q23" s="191">
        <v>0</v>
      </c>
      <c r="R23" s="191">
        <v>0</v>
      </c>
      <c r="S23" s="191">
        <v>0</v>
      </c>
      <c r="T23" s="367">
        <v>0</v>
      </c>
    </row>
    <row r="24" spans="1:21" ht="21">
      <c r="A24" s="572"/>
      <c r="B24" s="174" t="s">
        <v>24</v>
      </c>
      <c r="C24" s="370">
        <f>SUM(C6:C23)</f>
        <v>112791</v>
      </c>
      <c r="D24" s="370">
        <f>SUM(D6:D23)</f>
        <v>2342</v>
      </c>
      <c r="E24" s="383">
        <f>D24*100/C24</f>
        <v>2.0764068055075318</v>
      </c>
      <c r="F24" s="370">
        <f>SUM(F6:F23)</f>
        <v>110449</v>
      </c>
      <c r="G24" s="368">
        <f>SUM(G6:G23)</f>
        <v>144645.92319999999</v>
      </c>
      <c r="H24" s="371">
        <v>1.2227063238110438</v>
      </c>
      <c r="I24" s="368">
        <f>SUM(I6:I23)</f>
        <v>145940.65459999998</v>
      </c>
      <c r="J24" s="371">
        <v>1.1756886425470332</v>
      </c>
      <c r="K24" s="567">
        <v>4464</v>
      </c>
      <c r="L24" s="568">
        <v>47</v>
      </c>
      <c r="M24" s="568">
        <v>20</v>
      </c>
      <c r="N24" s="568">
        <v>3</v>
      </c>
      <c r="O24" s="568">
        <v>2</v>
      </c>
      <c r="P24" s="568">
        <v>0</v>
      </c>
      <c r="Q24" s="568">
        <v>0</v>
      </c>
      <c r="R24" s="568">
        <v>0</v>
      </c>
      <c r="S24" s="568">
        <v>30</v>
      </c>
      <c r="T24" s="568">
        <v>0</v>
      </c>
      <c r="U24" s="194">
        <f>SUM(K24:T24)</f>
        <v>4566</v>
      </c>
    </row>
    <row r="25" spans="1:21" ht="21">
      <c r="A25" s="614" t="s">
        <v>234</v>
      </c>
      <c r="B25" s="615"/>
      <c r="C25" s="615"/>
      <c r="D25" s="615"/>
      <c r="E25" s="615"/>
      <c r="F25" s="615"/>
      <c r="G25" s="176"/>
      <c r="H25" s="177"/>
      <c r="I25" s="177"/>
      <c r="J25" s="177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>
        <f>U24*100/C24</f>
        <v>4.0481953347341539</v>
      </c>
    </row>
    <row r="26" spans="1:21" ht="21">
      <c r="A26" s="148"/>
      <c r="B26" s="420" t="s">
        <v>47</v>
      </c>
      <c r="C26" s="417"/>
      <c r="D26" s="417"/>
      <c r="E26" s="417"/>
      <c r="F26" s="418"/>
      <c r="G26" s="573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</row>
    <row r="27" spans="1:21" ht="21">
      <c r="A27" s="148"/>
      <c r="B27" s="421" t="s">
        <v>92</v>
      </c>
      <c r="C27" s="148"/>
      <c r="D27" s="147" t="s">
        <v>239</v>
      </c>
      <c r="E27" s="148"/>
      <c r="F27" s="419"/>
      <c r="G27" s="574"/>
      <c r="H27" s="146" t="s">
        <v>244</v>
      </c>
      <c r="I27" s="190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</row>
    <row r="28" spans="1:21" ht="21">
      <c r="A28" s="148"/>
      <c r="B28" s="421" t="s">
        <v>93</v>
      </c>
      <c r="C28" s="148"/>
      <c r="D28" s="147" t="s">
        <v>240</v>
      </c>
      <c r="E28" s="148"/>
      <c r="F28" s="419"/>
      <c r="G28" s="573"/>
      <c r="H28" s="147" t="s">
        <v>165</v>
      </c>
      <c r="I28" s="190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</row>
    <row r="29" spans="1:21" ht="21">
      <c r="A29" s="148"/>
      <c r="B29" s="421" t="s">
        <v>94</v>
      </c>
      <c r="C29" s="148"/>
      <c r="D29" s="147" t="s">
        <v>241</v>
      </c>
      <c r="E29" s="148"/>
      <c r="F29" s="419"/>
      <c r="G29" s="573"/>
      <c r="H29" s="147" t="s">
        <v>166</v>
      </c>
      <c r="I29" s="190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</row>
    <row r="30" spans="1:21" ht="21">
      <c r="A30" s="148"/>
      <c r="B30" s="421" t="s">
        <v>95</v>
      </c>
      <c r="C30" s="148"/>
      <c r="D30" s="147" t="s">
        <v>242</v>
      </c>
      <c r="E30" s="148"/>
      <c r="F30" s="419"/>
      <c r="G30" s="573"/>
      <c r="H30" s="146"/>
      <c r="I30" s="190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</row>
    <row r="31" spans="1:21" ht="21">
      <c r="A31" s="148"/>
      <c r="B31" s="422" t="s">
        <v>96</v>
      </c>
      <c r="C31" s="423"/>
      <c r="D31" s="424" t="s">
        <v>243</v>
      </c>
      <c r="E31" s="423"/>
      <c r="F31" s="425"/>
      <c r="G31" s="573"/>
      <c r="H31" s="148"/>
      <c r="I31" s="190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</row>
    <row r="32" spans="1:21" ht="21">
      <c r="A32" s="148"/>
      <c r="B32" s="148"/>
      <c r="C32" s="148"/>
      <c r="D32" s="148"/>
      <c r="E32" s="148"/>
      <c r="F32" s="148"/>
      <c r="G32" s="148"/>
      <c r="H32" s="148"/>
      <c r="I32" s="190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</row>
    <row r="33" spans="9:9" ht="21">
      <c r="I33" s="190"/>
    </row>
    <row r="34" spans="9:9" ht="21">
      <c r="I34" s="190"/>
    </row>
  </sheetData>
  <mergeCells count="6">
    <mergeCell ref="A25:F25"/>
    <mergeCell ref="K3:T3"/>
    <mergeCell ref="K2:T2"/>
    <mergeCell ref="D3:E3"/>
    <mergeCell ref="F3:I3"/>
    <mergeCell ref="C2:J2"/>
  </mergeCells>
  <conditionalFormatting sqref="K6:T23">
    <cfRule type="cellIs" dxfId="5" priority="3" operator="greaterThan">
      <formula>0.1</formula>
    </cfRule>
  </conditionalFormatting>
  <conditionalFormatting sqref="H7:H12 H14:H21 H23">
    <cfRule type="cellIs" dxfId="4" priority="1" operator="lessThan">
      <formula>0.6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scale="77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ipDRGv5</vt:lpstr>
      <vt:lpstr>ungroupV5</vt:lpstr>
      <vt:lpstr>CMI5</vt:lpstr>
      <vt:lpstr>AdjRw05</vt:lpstr>
      <vt:lpstr>DRGv5เทียบIP</vt:lpstr>
      <vt:lpstr>ipDRGv6</vt:lpstr>
      <vt:lpstr>DRGv6เทียบIP</vt:lpstr>
      <vt:lpstr>CMI6</vt:lpstr>
      <vt:lpstr>ungroupV6</vt:lpstr>
      <vt:lpstr>เทียบOPhfo</vt:lpstr>
      <vt:lpstr>เทียบOPhdcHFO</vt:lpstr>
      <vt:lpstr>AdjRwV6</vt:lpstr>
      <vt:lpstr>ทั่วไปไตร3ส่งเขต</vt:lpstr>
      <vt:lpstr>บริการส่งเขต</vt:lpstr>
      <vt:lpstr>DRGv5เทียบIP!Print_Area</vt:lpstr>
      <vt:lpstr>DRGv6เทียบIP!Print_Area</vt:lpstr>
      <vt:lpstr>ipDRGv6!Print_Area</vt:lpstr>
      <vt:lpstr>ungroupV6!Print_Area</vt:lpstr>
      <vt:lpstr>เทียบOPhdcHFO!Print_Area</vt:lpstr>
      <vt:lpstr>เทียบOPhfo!Print_Area</vt:lpstr>
      <vt:lpstr>บริการส่งเขต!Print_Area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moobin</dc:creator>
  <cp:lastModifiedBy>moobin</cp:lastModifiedBy>
  <cp:lastPrinted>2023-07-20T01:53:04Z</cp:lastPrinted>
  <dcterms:created xsi:type="dcterms:W3CDTF">2021-01-20T01:59:50Z</dcterms:created>
  <dcterms:modified xsi:type="dcterms:W3CDTF">2023-07-20T01:58:25Z</dcterms:modified>
</cp:coreProperties>
</file>