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66\66ข้อมูลบริการ\พิมพ์รายไตรมาส\"/>
    </mc:Choice>
  </mc:AlternateContent>
  <bookViews>
    <workbookView xWindow="120" yWindow="135" windowWidth="15315" windowHeight="12345" firstSheet="6" activeTab="9"/>
  </bookViews>
  <sheets>
    <sheet name="ipDRGv6" sheetId="8" r:id="rId1"/>
    <sheet name="DRGv6เทียบIP" sheetId="15" r:id="rId2"/>
    <sheet name="CMI6" sheetId="16" r:id="rId3"/>
    <sheet name="ungroupV6" sheetId="9" r:id="rId4"/>
    <sheet name="เทียบOPhfo" sheetId="10" r:id="rId5"/>
    <sheet name="เทียบOPhdcHFO" sheetId="7" r:id="rId6"/>
    <sheet name="AdjRwV6" sheetId="17" r:id="rId7"/>
    <sheet name="ทั่วไปไตร4ส่งเขต" sheetId="12" r:id="rId8"/>
    <sheet name="บริการส่งเขต" sheetId="14" r:id="rId9"/>
    <sheet name="ปชกUC" sheetId="18" r:id="rId10"/>
  </sheets>
  <definedNames>
    <definedName name="_xlnm.Print_Area" localSheetId="2">'CMI6'!$A$1:$I$33</definedName>
    <definedName name="_xlnm.Print_Area" localSheetId="1">DRGv6เทียบIP!$A$1:$M$25</definedName>
    <definedName name="_xlnm.Print_Area" localSheetId="0">ipDRGv6!$A$1:$U$30</definedName>
    <definedName name="_xlnm.Print_Area" localSheetId="3">ungroupV6!$A$1:$T$31</definedName>
    <definedName name="_xlnm.Print_Area" localSheetId="5">เทียบOPhdcHFO!$A$1:$N$24</definedName>
    <definedName name="_xlnm.Print_Area" localSheetId="4">เทียบOPhfo!$A$1:$H$24</definedName>
    <definedName name="_xlnm.Print_Area" localSheetId="8">บริการส่งเขต!$A$1:$AA$30</definedName>
  </definedNames>
  <calcPr calcId="152511"/>
</workbook>
</file>

<file path=xl/calcChain.xml><?xml version="1.0" encoding="utf-8"?>
<calcChain xmlns="http://schemas.openxmlformats.org/spreadsheetml/2006/main">
  <c r="M22" i="18" l="1"/>
  <c r="L22" i="18"/>
  <c r="K22" i="18"/>
  <c r="J22" i="18"/>
  <c r="I22" i="18"/>
  <c r="H22" i="18"/>
  <c r="G22" i="18"/>
  <c r="F22" i="18"/>
  <c r="E22" i="18"/>
  <c r="D22" i="18"/>
  <c r="C22" i="18"/>
  <c r="B22" i="18"/>
  <c r="Q7" i="8" l="1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6" i="8"/>
  <c r="L24" i="9" l="1"/>
  <c r="M24" i="9"/>
  <c r="S24" i="9"/>
  <c r="T24" i="9"/>
  <c r="K24" i="9"/>
  <c r="J24" i="9"/>
  <c r="J23" i="9"/>
  <c r="H24" i="9"/>
  <c r="I24" i="17" l="1"/>
  <c r="G24" i="17"/>
  <c r="E24" i="17"/>
  <c r="D24" i="17"/>
  <c r="J23" i="17"/>
  <c r="H23" i="17"/>
  <c r="F23" i="17"/>
  <c r="J22" i="17"/>
  <c r="H22" i="17"/>
  <c r="F22" i="17"/>
  <c r="J21" i="17"/>
  <c r="H21" i="17"/>
  <c r="F21" i="17"/>
  <c r="J20" i="17"/>
  <c r="H20" i="17"/>
  <c r="F20" i="17"/>
  <c r="J19" i="17"/>
  <c r="H19" i="17"/>
  <c r="F19" i="17"/>
  <c r="J18" i="17"/>
  <c r="H18" i="17"/>
  <c r="F18" i="17"/>
  <c r="J17" i="17"/>
  <c r="H17" i="17"/>
  <c r="F17" i="17"/>
  <c r="J16" i="17"/>
  <c r="H16" i="17"/>
  <c r="F16" i="17"/>
  <c r="J15" i="17"/>
  <c r="H15" i="17"/>
  <c r="F15" i="17"/>
  <c r="J14" i="17"/>
  <c r="H14" i="17"/>
  <c r="F14" i="17"/>
  <c r="J13" i="17"/>
  <c r="H13" i="17"/>
  <c r="F13" i="17"/>
  <c r="J12" i="17"/>
  <c r="H12" i="17"/>
  <c r="F12" i="17"/>
  <c r="J11" i="17"/>
  <c r="H11" i="17"/>
  <c r="F11" i="17"/>
  <c r="J10" i="17"/>
  <c r="H10" i="17"/>
  <c r="F10" i="17"/>
  <c r="J9" i="17"/>
  <c r="H9" i="17"/>
  <c r="F9" i="17"/>
  <c r="J8" i="17"/>
  <c r="H8" i="17"/>
  <c r="F8" i="17"/>
  <c r="J7" i="17"/>
  <c r="H7" i="17"/>
  <c r="F7" i="17"/>
  <c r="J6" i="17"/>
  <c r="H6" i="17"/>
  <c r="F6" i="17"/>
  <c r="F24" i="17" l="1"/>
  <c r="H24" i="17"/>
  <c r="J24" i="17"/>
  <c r="G27" i="16"/>
  <c r="F27" i="16"/>
  <c r="E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G6" i="10" l="1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5" i="10"/>
  <c r="V27" i="14" l="1"/>
  <c r="U27" i="14"/>
  <c r="T27" i="14"/>
  <c r="S27" i="14"/>
  <c r="Q27" i="14"/>
  <c r="P27" i="14"/>
  <c r="O27" i="14"/>
  <c r="N27" i="14"/>
  <c r="L27" i="14"/>
  <c r="K27" i="14"/>
  <c r="J27" i="14"/>
  <c r="I27" i="14"/>
  <c r="X27" i="14" s="1"/>
  <c r="G27" i="14"/>
  <c r="F27" i="14"/>
  <c r="E27" i="14"/>
  <c r="D27" i="14"/>
  <c r="AA26" i="14"/>
  <c r="Z26" i="14"/>
  <c r="Y26" i="14"/>
  <c r="X26" i="14"/>
  <c r="R26" i="14"/>
  <c r="M26" i="14"/>
  <c r="H26" i="14"/>
  <c r="C26" i="14"/>
  <c r="AA25" i="14"/>
  <c r="Z25" i="14"/>
  <c r="Y25" i="14"/>
  <c r="X25" i="14"/>
  <c r="R25" i="14"/>
  <c r="M25" i="14"/>
  <c r="H25" i="14"/>
  <c r="C25" i="14"/>
  <c r="AA24" i="14"/>
  <c r="Z24" i="14"/>
  <c r="Y24" i="14"/>
  <c r="X24" i="14"/>
  <c r="R24" i="14"/>
  <c r="M24" i="14"/>
  <c r="H24" i="14"/>
  <c r="W24" i="14" s="1"/>
  <c r="C24" i="14"/>
  <c r="AA23" i="14"/>
  <c r="Z23" i="14"/>
  <c r="Y23" i="14"/>
  <c r="X23" i="14"/>
  <c r="R23" i="14"/>
  <c r="W23" i="14" s="1"/>
  <c r="M23" i="14"/>
  <c r="H23" i="14"/>
  <c r="C23" i="14"/>
  <c r="AA22" i="14"/>
  <c r="Z22" i="14"/>
  <c r="Y22" i="14"/>
  <c r="X22" i="14"/>
  <c r="R22" i="14"/>
  <c r="W22" i="14" s="1"/>
  <c r="M22" i="14"/>
  <c r="H22" i="14"/>
  <c r="C22" i="14"/>
  <c r="AA21" i="14"/>
  <c r="Z21" i="14"/>
  <c r="Y21" i="14"/>
  <c r="X21" i="14"/>
  <c r="R21" i="14"/>
  <c r="W21" i="14" s="1"/>
  <c r="M21" i="14"/>
  <c r="H21" i="14"/>
  <c r="C21" i="14"/>
  <c r="AA20" i="14"/>
  <c r="Z20" i="14"/>
  <c r="Y20" i="14"/>
  <c r="X20" i="14"/>
  <c r="R20" i="14"/>
  <c r="W20" i="14" s="1"/>
  <c r="M20" i="14"/>
  <c r="H20" i="14"/>
  <c r="C20" i="14"/>
  <c r="AA19" i="14"/>
  <c r="Z19" i="14"/>
  <c r="Y19" i="14"/>
  <c r="X19" i="14"/>
  <c r="R19" i="14"/>
  <c r="M19" i="14"/>
  <c r="H19" i="14"/>
  <c r="W19" i="14" s="1"/>
  <c r="C19" i="14"/>
  <c r="AA18" i="14"/>
  <c r="Z18" i="14"/>
  <c r="Y18" i="14"/>
  <c r="X18" i="14"/>
  <c r="R18" i="14"/>
  <c r="W18" i="14" s="1"/>
  <c r="M18" i="14"/>
  <c r="H18" i="14"/>
  <c r="C18" i="14"/>
  <c r="AA17" i="14"/>
  <c r="Z17" i="14"/>
  <c r="Y17" i="14"/>
  <c r="X17" i="14"/>
  <c r="R17" i="14"/>
  <c r="W17" i="14" s="1"/>
  <c r="M17" i="14"/>
  <c r="H17" i="14"/>
  <c r="C17" i="14"/>
  <c r="AA16" i="14"/>
  <c r="Z16" i="14"/>
  <c r="Y16" i="14"/>
  <c r="X16" i="14"/>
  <c r="R16" i="14"/>
  <c r="W16" i="14" s="1"/>
  <c r="M16" i="14"/>
  <c r="H16" i="14"/>
  <c r="C16" i="14"/>
  <c r="AA15" i="14"/>
  <c r="Z15" i="14"/>
  <c r="Y15" i="14"/>
  <c r="X15" i="14"/>
  <c r="R15" i="14"/>
  <c r="M15" i="14"/>
  <c r="H15" i="14"/>
  <c r="C15" i="14"/>
  <c r="AA14" i="14"/>
  <c r="Z14" i="14"/>
  <c r="Y14" i="14"/>
  <c r="X14" i="14"/>
  <c r="R14" i="14"/>
  <c r="M14" i="14"/>
  <c r="H14" i="14"/>
  <c r="C14" i="14"/>
  <c r="AA13" i="14"/>
  <c r="Z13" i="14"/>
  <c r="Y13" i="14"/>
  <c r="X13" i="14"/>
  <c r="R13" i="14"/>
  <c r="M13" i="14"/>
  <c r="H13" i="14"/>
  <c r="C13" i="14"/>
  <c r="AA12" i="14"/>
  <c r="Z12" i="14"/>
  <c r="Y12" i="14"/>
  <c r="X12" i="14"/>
  <c r="R12" i="14"/>
  <c r="M12" i="14"/>
  <c r="H12" i="14"/>
  <c r="C12" i="14"/>
  <c r="AA11" i="14"/>
  <c r="Z11" i="14"/>
  <c r="Y11" i="14"/>
  <c r="X11" i="14"/>
  <c r="R11" i="14"/>
  <c r="M11" i="14"/>
  <c r="H11" i="14"/>
  <c r="C11" i="14"/>
  <c r="AA10" i="14"/>
  <c r="Z10" i="14"/>
  <c r="Y10" i="14"/>
  <c r="X10" i="14"/>
  <c r="R10" i="14"/>
  <c r="M10" i="14"/>
  <c r="M27" i="14" s="1"/>
  <c r="H10" i="14"/>
  <c r="C10" i="14"/>
  <c r="AA9" i="14"/>
  <c r="Z9" i="14"/>
  <c r="Y9" i="14"/>
  <c r="X9" i="14"/>
  <c r="R9" i="14"/>
  <c r="M9" i="14"/>
  <c r="H9" i="14"/>
  <c r="C9" i="14"/>
  <c r="X27" i="12"/>
  <c r="W27" i="12"/>
  <c r="V27" i="12"/>
  <c r="U27" i="12"/>
  <c r="T27" i="12"/>
  <c r="S27" i="12"/>
  <c r="R27" i="12"/>
  <c r="Q27" i="12"/>
  <c r="P27" i="12"/>
  <c r="O27" i="12"/>
  <c r="J27" i="12"/>
  <c r="I27" i="12"/>
  <c r="H27" i="12"/>
  <c r="G27" i="12"/>
  <c r="F27" i="12"/>
  <c r="E27" i="12"/>
  <c r="D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27" i="12" l="1"/>
  <c r="W12" i="14"/>
  <c r="Y27" i="14"/>
  <c r="Z27" i="14"/>
  <c r="W9" i="14"/>
  <c r="W10" i="14"/>
  <c r="W11" i="14"/>
  <c r="W25" i="14"/>
  <c r="W26" i="14"/>
  <c r="AA27" i="14"/>
  <c r="H27" i="14"/>
  <c r="W13" i="14"/>
  <c r="W14" i="14"/>
  <c r="W15" i="14"/>
  <c r="C27" i="14"/>
  <c r="R27" i="14"/>
  <c r="W27" i="14" s="1"/>
  <c r="J22" i="9" l="1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S22" i="8" l="1"/>
  <c r="B22" i="8"/>
  <c r="S21" i="8"/>
  <c r="B20" i="8"/>
  <c r="S18" i="8"/>
  <c r="R18" i="8"/>
  <c r="S17" i="8"/>
  <c r="S16" i="8"/>
  <c r="R16" i="8"/>
  <c r="B15" i="8"/>
  <c r="S14" i="8"/>
  <c r="R14" i="8"/>
  <c r="B13" i="8"/>
  <c r="R12" i="8"/>
  <c r="B11" i="8"/>
  <c r="S10" i="8"/>
  <c r="R10" i="8"/>
  <c r="B9" i="8"/>
  <c r="B8" i="8"/>
  <c r="B7" i="8"/>
  <c r="B6" i="8"/>
  <c r="J24" i="8"/>
  <c r="K24" i="8"/>
  <c r="G7" i="8"/>
  <c r="T7" i="8"/>
  <c r="G8" i="8"/>
  <c r="S8" i="8"/>
  <c r="H24" i="8"/>
  <c r="U9" i="8"/>
  <c r="U10" i="8"/>
  <c r="S11" i="8"/>
  <c r="T11" i="8"/>
  <c r="S12" i="8"/>
  <c r="G13" i="8"/>
  <c r="T14" i="8"/>
  <c r="U14" i="8"/>
  <c r="G15" i="8"/>
  <c r="T15" i="8"/>
  <c r="G16" i="8"/>
  <c r="T17" i="8"/>
  <c r="T18" i="8"/>
  <c r="U18" i="8"/>
  <c r="G19" i="8"/>
  <c r="T19" i="8"/>
  <c r="R20" i="8"/>
  <c r="G20" i="8"/>
  <c r="G21" i="8"/>
  <c r="T21" i="8"/>
  <c r="T22" i="8"/>
  <c r="U22" i="8"/>
  <c r="G23" i="8"/>
  <c r="I24" i="8"/>
  <c r="S23" i="8"/>
  <c r="U21" i="8"/>
  <c r="U20" i="8"/>
  <c r="S19" i="8"/>
  <c r="U17" i="8"/>
  <c r="U16" i="8"/>
  <c r="S15" i="8"/>
  <c r="U13" i="8"/>
  <c r="U12" i="8"/>
  <c r="G12" i="8"/>
  <c r="T10" i="8"/>
  <c r="T9" i="8"/>
  <c r="U8" i="8"/>
  <c r="S7" i="8"/>
  <c r="T23" i="8"/>
  <c r="T13" i="8"/>
  <c r="R6" i="8"/>
  <c r="U7" i="8"/>
  <c r="R8" i="8"/>
  <c r="T8" i="8"/>
  <c r="S9" i="8"/>
  <c r="B10" i="8"/>
  <c r="U11" i="8"/>
  <c r="B12" i="8"/>
  <c r="T12" i="8"/>
  <c r="S13" i="8"/>
  <c r="B14" i="8"/>
  <c r="U15" i="8"/>
  <c r="B16" i="8"/>
  <c r="T16" i="8"/>
  <c r="B17" i="8"/>
  <c r="B19" i="8"/>
  <c r="U19" i="8"/>
  <c r="T20" i="8"/>
  <c r="B21" i="8"/>
  <c r="B23" i="8"/>
  <c r="U23" i="8"/>
  <c r="L6" i="8" l="1"/>
  <c r="L8" i="8"/>
  <c r="L9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7" i="8"/>
  <c r="L10" i="8"/>
  <c r="R22" i="8"/>
  <c r="B18" i="8"/>
  <c r="S20" i="8"/>
  <c r="U6" i="8"/>
  <c r="G6" i="8"/>
  <c r="G11" i="8"/>
  <c r="T6" i="8"/>
  <c r="G9" i="8"/>
  <c r="G17" i="8"/>
  <c r="G14" i="8"/>
  <c r="G18" i="8"/>
  <c r="G22" i="8"/>
  <c r="G10" i="8"/>
  <c r="R23" i="8"/>
  <c r="R21" i="8"/>
  <c r="R19" i="8"/>
  <c r="R17" i="8"/>
  <c r="R15" i="8"/>
  <c r="R13" i="8"/>
  <c r="R11" i="8"/>
  <c r="R9" i="8"/>
  <c r="R7" i="8"/>
  <c r="S6" i="8"/>
  <c r="L24" i="8" l="1"/>
  <c r="X24" i="8"/>
  <c r="W24" i="8"/>
  <c r="J24" i="15"/>
  <c r="I24" i="15"/>
  <c r="G24" i="15"/>
  <c r="F24" i="15"/>
  <c r="D24" i="15"/>
  <c r="C24" i="15"/>
  <c r="L23" i="15"/>
  <c r="M23" i="15" s="1"/>
  <c r="K23" i="15"/>
  <c r="H23" i="15"/>
  <c r="E23" i="15"/>
  <c r="L22" i="15"/>
  <c r="M22" i="15" s="1"/>
  <c r="K22" i="15"/>
  <c r="H22" i="15"/>
  <c r="E22" i="15"/>
  <c r="L21" i="15"/>
  <c r="M21" i="15" s="1"/>
  <c r="K21" i="15"/>
  <c r="H21" i="15"/>
  <c r="E21" i="15"/>
  <c r="L20" i="15"/>
  <c r="M20" i="15" s="1"/>
  <c r="K20" i="15"/>
  <c r="H20" i="15"/>
  <c r="E20" i="15"/>
  <c r="L19" i="15"/>
  <c r="M19" i="15" s="1"/>
  <c r="K19" i="15"/>
  <c r="H19" i="15"/>
  <c r="E19" i="15"/>
  <c r="L18" i="15"/>
  <c r="M18" i="15" s="1"/>
  <c r="K18" i="15"/>
  <c r="H18" i="15"/>
  <c r="E18" i="15"/>
  <c r="L17" i="15"/>
  <c r="M17" i="15" s="1"/>
  <c r="K17" i="15"/>
  <c r="H17" i="15"/>
  <c r="E17" i="15"/>
  <c r="L16" i="15"/>
  <c r="M16" i="15" s="1"/>
  <c r="K16" i="15"/>
  <c r="H16" i="15"/>
  <c r="E16" i="15"/>
  <c r="L15" i="15"/>
  <c r="M15" i="15" s="1"/>
  <c r="K15" i="15"/>
  <c r="H15" i="15"/>
  <c r="E15" i="15"/>
  <c r="L14" i="15"/>
  <c r="M14" i="15" s="1"/>
  <c r="K14" i="15"/>
  <c r="H14" i="15"/>
  <c r="E14" i="15"/>
  <c r="L13" i="15"/>
  <c r="M13" i="15" s="1"/>
  <c r="K13" i="15"/>
  <c r="H13" i="15"/>
  <c r="E13" i="15"/>
  <c r="L12" i="15"/>
  <c r="M12" i="15" s="1"/>
  <c r="K12" i="15"/>
  <c r="H12" i="15"/>
  <c r="E12" i="15"/>
  <c r="L11" i="15"/>
  <c r="M11" i="15" s="1"/>
  <c r="K11" i="15"/>
  <c r="H11" i="15"/>
  <c r="E11" i="15"/>
  <c r="L10" i="15"/>
  <c r="M10" i="15" s="1"/>
  <c r="K10" i="15"/>
  <c r="H10" i="15"/>
  <c r="E10" i="15"/>
  <c r="L9" i="15"/>
  <c r="M9" i="15" s="1"/>
  <c r="K9" i="15"/>
  <c r="H9" i="15"/>
  <c r="E9" i="15"/>
  <c r="L8" i="15"/>
  <c r="M8" i="15" s="1"/>
  <c r="K8" i="15"/>
  <c r="H8" i="15"/>
  <c r="E8" i="15"/>
  <c r="L7" i="15"/>
  <c r="M7" i="15" s="1"/>
  <c r="K7" i="15"/>
  <c r="H7" i="15"/>
  <c r="E7" i="15"/>
  <c r="L6" i="15"/>
  <c r="M6" i="15" s="1"/>
  <c r="K6" i="15"/>
  <c r="H6" i="15"/>
  <c r="E6" i="15"/>
  <c r="H24" i="15" l="1"/>
  <c r="E24" i="15"/>
  <c r="K24" i="15"/>
  <c r="L24" i="15"/>
  <c r="M24" i="15" s="1"/>
  <c r="K5" i="7" l="1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4" i="7"/>
  <c r="L22" i="7"/>
  <c r="I24" i="9"/>
  <c r="G24" i="9"/>
  <c r="F24" i="9"/>
  <c r="D24" i="9"/>
  <c r="C24" i="9"/>
  <c r="Y24" i="8"/>
  <c r="E24" i="9" l="1"/>
  <c r="N24" i="8" l="1"/>
  <c r="O24" i="8"/>
  <c r="P24" i="8"/>
  <c r="M24" i="8"/>
  <c r="D24" i="8"/>
  <c r="E24" i="8"/>
  <c r="F24" i="8"/>
  <c r="C24" i="8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S24" i="8" l="1"/>
  <c r="G24" i="8"/>
  <c r="R24" i="8"/>
  <c r="U24" i="8"/>
  <c r="T24" i="8"/>
  <c r="B24" i="8"/>
  <c r="V24" i="8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5" i="10"/>
  <c r="F23" i="10"/>
  <c r="E23" i="10"/>
  <c r="D23" i="10"/>
  <c r="C23" i="10"/>
  <c r="G23" i="10" l="1"/>
  <c r="H23" i="10" s="1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4" i="7"/>
  <c r="M22" i="7"/>
  <c r="J22" i="7"/>
  <c r="G22" i="7"/>
  <c r="F22" i="7"/>
  <c r="D22" i="7"/>
  <c r="C22" i="7"/>
  <c r="E21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4" i="7"/>
  <c r="N22" i="7" l="1"/>
  <c r="H22" i="7"/>
  <c r="K22" i="7"/>
  <c r="E22" i="7"/>
</calcChain>
</file>

<file path=xl/sharedStrings.xml><?xml version="1.0" encoding="utf-8"?>
<sst xmlns="http://schemas.openxmlformats.org/spreadsheetml/2006/main" count="557" uniqueCount="235">
  <si>
    <t>รหัสสถาน
บริการ</t>
  </si>
  <si>
    <t>จำนวนราย</t>
  </si>
  <si>
    <t>จำนวนผู้ป่วยใน</t>
  </si>
  <si>
    <t>ที่</t>
  </si>
  <si>
    <t>รพ.</t>
  </si>
  <si>
    <t>ทั้งหมด</t>
  </si>
  <si>
    <t>AdjRw &lt;0.5</t>
  </si>
  <si>
    <t>ราย</t>
  </si>
  <si>
    <t>ร้อยละ</t>
  </si>
  <si>
    <t>สกลนคร</t>
  </si>
  <si>
    <t>กุสุมาลย์</t>
  </si>
  <si>
    <t>กุดบาก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</si>
  <si>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</si>
  <si>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</si>
  <si>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</si>
  <si>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</si>
  <si>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</si>
  <si>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</si>
  <si>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</si>
  <si>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</si>
  <si>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</si>
  <si>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</si>
  <si>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</si>
  <si>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พระอาจารย์แบนฯ</t>
  </si>
  <si>
    <t>รวมทั้งจังหวัด</t>
  </si>
  <si>
    <t>โรงพยาบาล</t>
  </si>
  <si>
    <t>OPD (จำนวนครั้ง)</t>
  </si>
  <si>
    <t>IPD</t>
  </si>
  <si>
    <t xml:space="preserve">IP Admit </t>
  </si>
  <si>
    <t>จำนวนวันนอน</t>
  </si>
  <si>
    <t>CMI</t>
  </si>
  <si>
    <t xml:space="preserve"> รวม</t>
  </si>
  <si>
    <t>สิทธิ UC</t>
  </si>
  <si>
    <t>สิทธิ SSS</t>
  </si>
  <si>
    <t>สิทธิ CSMBS</t>
  </si>
  <si>
    <t>สิทธิ อื่นๆ</t>
  </si>
  <si>
    <t>รวม</t>
  </si>
  <si>
    <t>พระอาจารย์ฝั้นฯ</t>
  </si>
  <si>
    <t>ข้อมูลผู้ป่วยใน (จำหน่ายในเดือน)</t>
  </si>
  <si>
    <t xml:space="preserve">ทั้งหมด </t>
  </si>
  <si>
    <t>จำนวนข้อมูลแยกตามกลุ่ม ERROR</t>
  </si>
  <si>
    <t>(ราย)</t>
  </si>
  <si>
    <t>sum Adj RW</t>
  </si>
  <si>
    <t>Adj RWเฉลี่ย</t>
  </si>
  <si>
    <t>sum  RW</t>
  </si>
  <si>
    <t xml:space="preserve"> RWเฉลี่ย</t>
  </si>
  <si>
    <t>ERROR</t>
  </si>
  <si>
    <t>ผู้ป่วยใน (ราย)</t>
  </si>
  <si>
    <t>[1]</t>
  </si>
  <si>
    <t>[2]</t>
  </si>
  <si>
    <t>[3]=[2]/[1]</t>
  </si>
  <si>
    <t>[4]</t>
  </si>
  <si>
    <t>[5]</t>
  </si>
  <si>
    <t>[6]=[5]/[4]</t>
  </si>
  <si>
    <t>[7]</t>
  </si>
  <si>
    <t>[8]</t>
  </si>
  <si>
    <t>[9]=[8]/[7]</t>
  </si>
  <si>
    <t>รพร.สว่างแดนดิน</t>
  </si>
  <si>
    <t>ผลต่าง AdjRw</t>
  </si>
  <si>
    <t>ร้อยละ AdjRw</t>
  </si>
  <si>
    <t>จำนวน</t>
  </si>
  <si>
    <t xml:space="preserve"> (ราย)</t>
  </si>
  <si>
    <t>รพศ.สกลนคร</t>
  </si>
  <si>
    <t>เกณฑ์</t>
  </si>
  <si>
    <t>ระดับ</t>
  </si>
  <si>
    <t>ขีดความ</t>
  </si>
  <si>
    <t>สามารถ</t>
  </si>
  <si>
    <t>เตียง</t>
  </si>
  <si>
    <t>A</t>
  </si>
  <si>
    <t>F2</t>
  </si>
  <si>
    <t>F1</t>
  </si>
  <si>
    <t>F3</t>
  </si>
  <si>
    <t>M1</t>
  </si>
  <si>
    <t xml:space="preserve"> มากกว่า</t>
  </si>
  <si>
    <t>จริง</t>
  </si>
  <si>
    <t>ความต่าง</t>
  </si>
  <si>
    <t>เว็บHDC(ครั้ง)</t>
  </si>
  <si>
    <t>เว็บhfo(ครั้ง)</t>
  </si>
  <si>
    <t>1.No PDX</t>
  </si>
  <si>
    <t>2.invaild PDX</t>
  </si>
  <si>
    <t>3.Unacceptable PDX</t>
  </si>
  <si>
    <t>4.PDX not vaild for AGE</t>
  </si>
  <si>
    <t>5.PDX not vaild for SEX</t>
  </si>
  <si>
    <t xml:space="preserve">จำนวน </t>
  </si>
  <si>
    <t>ร้อยละความต่าง OP</t>
  </si>
  <si>
    <t xml:space="preserve"> [1]</t>
  </si>
  <si>
    <t xml:space="preserve"> [2]</t>
  </si>
  <si>
    <t>[3]=[2]-[1]</t>
  </si>
  <si>
    <t>[4]= [3]/[1]*100</t>
  </si>
  <si>
    <t>ผลต่าง OP (ครั้ง)</t>
  </si>
  <si>
    <t>ทีมา</t>
  </si>
  <si>
    <t xml:space="preserve">  http://it-phdb.moph.go.th/reportdata-beta/#/bed-report</t>
  </si>
  <si>
    <t>สว่างแดนดิน</t>
  </si>
  <si>
    <t>AdjRW</t>
  </si>
  <si>
    <t xml:space="preserve"> </t>
  </si>
  <si>
    <t xml:space="preserve">หมายเหตุ </t>
  </si>
  <si>
    <t xml:space="preserve"> -IPD จาก 12 แฟ้ม ประมวลผลผ่านโปรแกรม DRG V6.3.5</t>
  </si>
  <si>
    <t xml:space="preserve">  </t>
  </si>
  <si>
    <t>ระดับโรงพยาบาล</t>
  </si>
  <si>
    <t xml:space="preserve">ข้อมูลบุคลากร </t>
  </si>
  <si>
    <t>สิทธิอื่นๆ</t>
  </si>
  <si>
    <t>ระดับทุรกันดาร</t>
  </si>
  <si>
    <t>ข้าราชการ</t>
  </si>
  <si>
    <t>ลูกจ้างชั่วคราว</t>
  </si>
  <si>
    <t>แพทย์</t>
  </si>
  <si>
    <t>ทันตแพทย์</t>
  </si>
  <si>
    <t>เภสัชกร</t>
  </si>
  <si>
    <t>พยาบาล</t>
  </si>
  <si>
    <t>ปกติ</t>
  </si>
  <si>
    <t>r3</t>
  </si>
  <si>
    <t>r2</t>
  </si>
  <si>
    <t xml:space="preserve"> พื้นที่ยากลำบากในการบริหารทรัพยากร ระดับ ก </t>
  </si>
  <si>
    <t>r2e</t>
  </si>
  <si>
    <t>(รวมตำแหน่งวิชาชีพ)</t>
  </si>
  <si>
    <t>ข้อมูลทั่วไป ไตรมาส 3  ส่งกลุ่มงานการเงินการคลัง  สำนักงานเขตบริการสุขภาพที่ 8</t>
  </si>
  <si>
    <t xml:space="preserve"> - ข้อมูลจำนวนเตียงจาก กองบริหารการสาธารณสุข ณ 28 กุมภาพันธ์ 2566</t>
  </si>
  <si>
    <t>AdjRW (DRG v6.3.5)</t>
  </si>
  <si>
    <t>[10]=[8]-[5]</t>
  </si>
  <si>
    <t>[11]= [8]/[5]*100</t>
  </si>
  <si>
    <t>สำหรับโรงพยาบาลที่ไม่มี error จำนวน 13 แห่ง คิดเป็นร้อยละ  72.2 ของโรงพยาบาลทั้งหมด</t>
  </si>
  <si>
    <t>ปี 66/65</t>
  </si>
  <si>
    <t>เพิ่ม/ลด ปี 66/65</t>
  </si>
  <si>
    <t xml:space="preserve">ประชากรทั้งหมด </t>
  </si>
  <si>
    <t xml:space="preserve">จำนวนประชากรแยกตามสิทธิ (คน) </t>
  </si>
  <si>
    <t>จำนวนเตียง/ห้องพิเศษ</t>
  </si>
  <si>
    <t>สิทธิ
ประกันสังคม</t>
  </si>
  <si>
    <t>สิทธิข้าราชการ</t>
  </si>
  <si>
    <t>จำนวนเตียง</t>
  </si>
  <si>
    <t>จำนวนเตียงใช้จริง</t>
  </si>
  <si>
    <t>ห้องพิเศษ</t>
  </si>
  <si>
    <t>Service Plan</t>
  </si>
  <si>
    <t>ระดับ HA</t>
  </si>
  <si>
    <t>ระดับ รพ.วิกฤต ไตรมาส 3/66</t>
  </si>
  <si>
    <t>ลูกจ้างประจำ</t>
  </si>
  <si>
    <t>พนักงานราชการ</t>
  </si>
  <si>
    <t>พกส.</t>
  </si>
  <si>
    <t>ข้าราชการอื่น</t>
  </si>
  <si>
    <t>แพทย์ GP</t>
  </si>
  <si>
    <t>แพทย์เฉพาะทาง</t>
  </si>
  <si>
    <t xml:space="preserve">A </t>
  </si>
  <si>
    <t>r4</t>
  </si>
  <si>
    <t>ปกติ3</t>
  </si>
  <si>
    <t>M2</t>
  </si>
  <si>
    <t>พื้นที่เฉพาะ ระดับ1</t>
  </si>
  <si>
    <t>พระอาจารย์มั่นฯ</t>
  </si>
  <si>
    <t>ปกติ2</t>
  </si>
  <si>
    <t>ยุพราช
สว่างแดนดิน</t>
  </si>
  <si>
    <t>S</t>
  </si>
  <si>
    <t>r5</t>
  </si>
  <si>
    <t>หมายเหตุ</t>
  </si>
  <si>
    <t xml:space="preserve">     1. ส่วนที่ระบายสี ไม่ต้องกรอกข้อมูล</t>
  </si>
  <si>
    <t xml:space="preserve">     2. ห้ามปรับแก้ตาราง</t>
  </si>
  <si>
    <t>(http://it-phdb.moph.go.th/) โดยได้ผ่านการตรวจสอบข้อมูลจากเขตสุขภาพ ณ 1 มิถุนายน 2566</t>
  </si>
  <si>
    <t>ปีงบ
ประมาณ</t>
  </si>
  <si>
    <t>OP Visit รวม</t>
  </si>
  <si>
    <t>OP Visit UC</t>
  </si>
  <si>
    <t>OP Visit SSS</t>
  </si>
  <si>
    <t>OP Visit CSMBS</t>
  </si>
  <si>
    <t>OP Visit อื่นๆ</t>
  </si>
  <si>
    <t>สิทธิCSMBS</t>
  </si>
  <si>
    <t>สิทธิSSS</t>
  </si>
  <si>
    <t xml:space="preserve">     2. ห้ามปรับแก้ตาราง  ห้ามแก้ไขสูตร</t>
  </si>
  <si>
    <t xml:space="preserve">     3.ข้อมูลผู้ป่วยใน  ให้ใช้ข้อมูล  12  แฟ้มและใช้โปรแกรม  DRGs Index</t>
  </si>
  <si>
    <t xml:space="preserve">     3.ข้อมูลผู้ป่วยใน  ให้ใช้ข้อมูล  12  แฟ้มและใช้โปรแกรม  </t>
  </si>
  <si>
    <r>
      <t xml:space="preserve">แหล่งข้อมูล  </t>
    </r>
    <r>
      <rPr>
        <sz val="14"/>
        <rFont val="TH SarabunPSK"/>
        <family val="2"/>
      </rPr>
      <t xml:space="preserve"> :  https://snk.hdc.moph.go.th/hdc/reports (HDC)  และ http://hfo.moph.go.th</t>
    </r>
  </si>
  <si>
    <r>
      <t xml:space="preserve">แหล่งข้อมูล  </t>
    </r>
    <r>
      <rPr>
        <sz val="14"/>
        <rFont val="TH SarabunPSK"/>
        <family val="2"/>
      </rPr>
      <t xml:space="preserve"> : http://hfo.moph.go.th/ (hfoแต่ละปี) ช่วงเวลาเดียวกัน</t>
    </r>
  </si>
  <si>
    <t xml:space="preserve">       ข้อมูลจำนวนผู้ป่วยใน  12  แฟ้ม (ทุกประเภทสิทธิ)   ผ่านโปรแกรม DRGs Index  V6.3.5</t>
  </si>
  <si>
    <t>AdjRw &gt;=0.5 ถึง &lt;=4.0</t>
  </si>
  <si>
    <t>AdjRw &gt;4.0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</si>
  <si>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 </t>
    </r>
  </si>
  <si>
    <t>ประมวลผลผ่านโปรแกรม DRGs Index V6.3.5</t>
  </si>
  <si>
    <t>ข้อมูลไม่รวม DRG V6.3.5 ungroup</t>
  </si>
  <si>
    <t xml:space="preserve">ข้อมูลไม่รวม DRG ungroup </t>
  </si>
  <si>
    <t>ข้อมูลDRG ungroup</t>
  </si>
  <si>
    <t xml:space="preserve">           สรุปผู้ป่วยในแยกกลุ่มตามค่า AdjRw จากข้อมูล 12 แฟ้ม ผ่านโปรแกรม DRGs Index V6.3.5</t>
  </si>
  <si>
    <t>6.Ungroupable due to AGE</t>
  </si>
  <si>
    <t>7.Ungroupable due to SEX</t>
  </si>
  <si>
    <t>8.Ungroupable due to DISCHT</t>
  </si>
  <si>
    <t xml:space="preserve">9.Ungroupable due to CALLOS </t>
  </si>
  <si>
    <t xml:space="preserve">10.Ungroupable due to ADMWT </t>
  </si>
  <si>
    <t>ข้อมูลบริการ ไตรมาส 4  ส่งกลุ่มงานการเงินการคลัง  สำนักงานเขตบริการสุขภาพที่ 8</t>
  </si>
  <si>
    <r>
      <t xml:space="preserve">ข้อมูลบริการ </t>
    </r>
    <r>
      <rPr>
        <b/>
        <sz val="16"/>
        <color indexed="8"/>
        <rFont val="TH SarabunPSK"/>
        <family val="2"/>
        <charset val="222"/>
      </rPr>
      <t xml:space="preserve">(1 </t>
    </r>
    <r>
      <rPr>
        <b/>
        <sz val="16"/>
        <color indexed="8"/>
        <rFont val="TH SarabunPSK"/>
        <family val="2"/>
      </rPr>
      <t xml:space="preserve">ตุลาคม </t>
    </r>
    <r>
      <rPr>
        <b/>
        <sz val="16"/>
        <color indexed="8"/>
        <rFont val="TH SarabunPSK"/>
        <family val="2"/>
        <charset val="222"/>
      </rPr>
      <t>2565 - 30 กันย</t>
    </r>
    <r>
      <rPr>
        <b/>
        <sz val="16"/>
        <color indexed="8"/>
        <rFont val="TH SarabunPSK"/>
        <family val="2"/>
      </rPr>
      <t xml:space="preserve">ายน </t>
    </r>
    <r>
      <rPr>
        <b/>
        <sz val="16"/>
        <color indexed="8"/>
        <rFont val="TH SarabunPSK"/>
        <family val="2"/>
        <charset val="222"/>
      </rPr>
      <t>2566)</t>
    </r>
  </si>
  <si>
    <r>
      <t xml:space="preserve">ข้อมูลทั่วไป  </t>
    </r>
    <r>
      <rPr>
        <b/>
        <sz val="16"/>
        <color indexed="8"/>
        <rFont val="TH SarabunPSK"/>
        <family val="2"/>
        <charset val="222"/>
      </rPr>
      <t xml:space="preserve">(1 </t>
    </r>
    <r>
      <rPr>
        <b/>
        <sz val="16"/>
        <color indexed="8"/>
        <rFont val="TH SarabunPSK"/>
        <family val="2"/>
      </rPr>
      <t xml:space="preserve">ตุลาคม </t>
    </r>
    <r>
      <rPr>
        <b/>
        <sz val="16"/>
        <color indexed="8"/>
        <rFont val="TH SarabunPSK"/>
        <family val="2"/>
        <charset val="222"/>
      </rPr>
      <t>2565 - 30 กันย</t>
    </r>
    <r>
      <rPr>
        <b/>
        <sz val="16"/>
        <color indexed="8"/>
        <rFont val="TH SarabunPSK"/>
        <family val="2"/>
      </rPr>
      <t xml:space="preserve">ายน </t>
    </r>
    <r>
      <rPr>
        <b/>
        <sz val="16"/>
        <color indexed="8"/>
        <rFont val="TH SarabunPSK"/>
        <family val="2"/>
        <charset val="222"/>
      </rPr>
      <t>2566)</t>
    </r>
  </si>
  <si>
    <t>ข้อมูล ณ 30 กันยายน 2566</t>
  </si>
  <si>
    <t>-</t>
  </si>
  <si>
    <t>ไตรมาสที่ 4  (ตุลาคม 2565 - กันยายน 2566 )   ปีงบประมาณ  2566</t>
  </si>
  <si>
    <t xml:space="preserve">     3.ข้อมูลผู้ป่วยใน  ให้ใช้ข้อมูล  12  แฟ้มและใช้โปรแกรม  DRGs Index v.6.3.5</t>
  </si>
  <si>
    <t>ข้อมูล HA ณ 30 ก.ย.66 , e=อยู่ระหว่างต่ออายุ</t>
  </si>
  <si>
    <t>ระดับวิกฤต ข้อมูล ณ  กันยายน 2566</t>
  </si>
  <si>
    <r>
      <t xml:space="preserve">แหล่งข้อมูล  </t>
    </r>
    <r>
      <rPr>
        <sz val="16"/>
        <rFont val="TH SarabunPSK"/>
        <family val="2"/>
      </rPr>
      <t xml:space="preserve"> :  12  แฟ้มไฟล์จากหน่วยบริการ   ณ วันที่  16  ต.ค. 66</t>
    </r>
  </si>
  <si>
    <t>จากข้อมูลการให้บริการผู้ป่วยในประจำเดือนตุลาคม 2565 - กันยายน 2566  พบว่าภาพรวมจังหวัดมีการให้บริการ</t>
  </si>
  <si>
    <t>เปรียบเทียบข้อมูลจำนวนครั้งของผู้ป่วยนอก (ทุกประเภทสิทธิ) จากเว็บ HDC และ hfo ไตรมาสที่ 4   ปีงบประมาณ  2563 - 2566</t>
  </si>
  <si>
    <t>OP ปีงบฯ 2563 (ต.ค.62-ก.ย.63)</t>
  </si>
  <si>
    <t>OP ปีงบฯ 2564 (ต.ค.63 -ก.ย.64)</t>
  </si>
  <si>
    <t>OP ปีงบฯ 2565 (ต.ค.64-ก.ย.65)</t>
  </si>
  <si>
    <t>OP ปีงบฯ 2566 (ต.ค.65-ก.ย.66)</t>
  </si>
  <si>
    <t xml:space="preserve">                เปรียบเทียบข้อมูลจำนวนผู้ป่วยนอก (ทุกประเภทสิทธิ)  ไตรมาสที่ 4  ปีงบประมาณ  2563 - 2566</t>
  </si>
  <si>
    <t>OP (ครั้ง)  ปีงบฯ 63 (ต.ค.62 -ก.ย.63)</t>
  </si>
  <si>
    <t>OP (ครั้ง) ปีงบฯ 64 (ต.ค.63 -ก.ย.64)</t>
  </si>
  <si>
    <t>OP (ครั้ง) ปีงบฯ 65 (ต.ค.64-ก.ย.65)</t>
  </si>
  <si>
    <t>OP (ครั้ง) ปีงบฯ 66 (ต.ค.65-ก.ย.66)</t>
  </si>
  <si>
    <r>
      <t xml:space="preserve">แหล่งข้อมูล  </t>
    </r>
    <r>
      <rPr>
        <sz val="14"/>
        <rFont val="TH SarabunPSK"/>
        <family val="2"/>
      </rPr>
      <t xml:space="preserve"> :  12  แฟ้มไฟล์จากหน่วยบริการ   ณ วันที่  16 ต.ค. 66</t>
    </r>
  </si>
  <si>
    <t>สรุปข้อมูลจำนวนผู้ป่วยใน  12  แฟ้ม  ผ่านโปรแกรม DRGs Index  V6.3.5   ไตรมาสที่ 4 ปีงบประมาณ  2566</t>
  </si>
  <si>
    <r>
      <t xml:space="preserve">สรุป  : </t>
    </r>
    <r>
      <rPr>
        <sz val="14"/>
        <rFont val="TH SarabunPSK"/>
        <family val="2"/>
      </rPr>
      <t xml:space="preserve"> จากข้อมูลการให้บริการผู้ป่วยในวิเคราห์ผ่านโปรแกรม DRG V6.3.5 เดือน  ตุลาคม 65 - กันยายน 66  </t>
    </r>
  </si>
  <si>
    <t>พบว่า ภาพรวมจังหวัดมี มี error จำนวน 1,870 ราย คิดเป็นร้อยละ  1.16  ของจำนวนผู้ป่วยในทั้งหมด</t>
  </si>
  <si>
    <t xml:space="preserve"> ปีงบประมาณ 2566 (ต.ค.65 - ก.ย.66)</t>
  </si>
  <si>
    <t xml:space="preserve"> ปีงบประมาณ 2564 (ต.ค.63 - ก.ย.64)</t>
  </si>
  <si>
    <t xml:space="preserve"> ปีงบประมาณ 2565 (ต.ค.64 - ก.ย.65)  </t>
  </si>
  <si>
    <t xml:space="preserve">            เปรียบเทียบข้อมูลจำนวนผู้ป่วยใน  12  แฟ้ม (ทุกประเภทสิทธิ)   ผ่านโปรแกรม DRGs Index  v6.3  ไตรมาสที่ 4 งบประมาณ  2564 - 2566</t>
  </si>
  <si>
    <r>
      <t>แหล่งข้อมูล</t>
    </r>
    <r>
      <rPr>
        <sz val="14"/>
        <rFont val="TH SarabunPSK"/>
        <family val="2"/>
      </rPr>
      <t xml:space="preserve"> :  12  แฟ้มไฟล์หน่วยบริการ   ณ วันที่ 16 ต.ค.66 / ผู้ป่วยใน ไม่รวมข้อมูลกลุ่ม error</t>
    </r>
  </si>
  <si>
    <t>สรุปข้อมูลบริการ  จาก 12  แฟ้ม วิเคราะห์โดยใช้โปรแกรม DRG v6.3.5  (ตุลาคม 2565-กันยายน 2566)    ปีงบประมาณ  2566</t>
  </si>
  <si>
    <t>OPD (จำนวนครั้ง) จาก HDC</t>
  </si>
  <si>
    <t>จากข้อมูลพบว่า   ผลงานการให้บริการผู้ป่วยใน   ปีงบประมาณ  2566 (ตุลาคม 2565 - กันยายน 2566)</t>
  </si>
  <si>
    <t>โรงพยาบาลที่มีค่า CMI  ผ่านตามเกณฑ์ที่กำหนด  มีจำนวน  18   แห่ง   คิดเป็นร้อยละ</t>
  </si>
  <si>
    <t>อำเภอ</t>
  </si>
  <si>
    <t>พรรณานิคม</t>
  </si>
  <si>
    <t>รพ.วาริชภูมิ</t>
  </si>
  <si>
    <t>บ้านม่วง</t>
  </si>
  <si>
    <t>ภูพาน</t>
  </si>
  <si>
    <t>ที่มา : https://ucinfo.nhso.go.th/ucinfo/RptRegisPop-12</t>
  </si>
  <si>
    <t>จำนวนประชากรสิทธิ UC รายเดือน ปีงบประมาณ 2566</t>
  </si>
  <si>
    <t xml:space="preserve"> ต.ค.65</t>
  </si>
  <si>
    <t xml:space="preserve"> พ.ย.65</t>
  </si>
  <si>
    <t xml:space="preserve"> ธ.ค.65</t>
  </si>
  <si>
    <t xml:space="preserve"> ม.ค.66</t>
  </si>
  <si>
    <t xml:space="preserve"> ก.พ.66</t>
  </si>
  <si>
    <t xml:space="preserve"> มี.ค.66</t>
  </si>
  <si>
    <t xml:space="preserve"> เม.ย.66</t>
  </si>
  <si>
    <t xml:space="preserve"> พ.ค.66</t>
  </si>
  <si>
    <t xml:space="preserve"> มิ.ย.66</t>
  </si>
  <si>
    <t xml:space="preserve"> ก.ค.66</t>
  </si>
  <si>
    <t xml:space="preserve"> ส.ค.66</t>
  </si>
  <si>
    <t xml:space="preserve"> ก.ย.66</t>
  </si>
  <si>
    <t xml:space="preserve">     ไตรมาสที่ 4  ปีงบประมาณ  2566  (ตุลาคม  2565 -  กันยายน  2566)</t>
  </si>
  <si>
    <t>ผู้ป่วยในที่มีค่า AdjRw &lt; 0.5   ไม่เกินร้อยละ 60  จำนวน  16  แห่ง คิดเป็นร้อยละ 88.89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</si>
</sst>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-* #,##0.0000_-;\-* #,##0.0000_-;_-* &quot;-&quot;??_-;_-@_-"/>
    <numFmt numFmtId="190" formatCode="#,##0.0000"/>
    <numFmt numFmtId="191" formatCode="_(* #,##0_);_(* \(#,##0\);_(* &quot;-&quot;??_);_(@_)"/>
    <numFmt numFmtId="192" formatCode="_(* #,##0.0000_);_(* \(#,##0.0000\);_(* &quot;-&quot;??_);_(@_)"/>
    <numFmt numFmtId="193" formatCode="_-* #,##0.00_-;\-* #,##0.00_-;_-* \-??_-;_-@_-"/>
    <numFmt numFmtId="194" formatCode="_(* #,##0.00_);_(* \(#,##0.00\);_(* \-??_);_(@_)"/>
    <numFmt numFmtId="195" formatCode="[$-409]mmm\-yy"/>
    <numFmt numFmtId="196" formatCode="0.0"/>
  </numFmts>
  <fonts count="63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5"/>
      <name val="TH SarabunPSK"/>
      <family val="2"/>
    </font>
    <font>
      <b/>
      <sz val="12"/>
      <name val="TH SarabunPSK"/>
      <family val="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  <charset val="222"/>
    </font>
    <font>
      <b/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65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6"/>
      <color indexed="8"/>
      <name val="TH SarabunPSK"/>
      <family val="2"/>
    </font>
    <font>
      <sz val="10"/>
      <name val="Arial"/>
      <family val="2"/>
    </font>
    <font>
      <sz val="16"/>
      <color rgb="FF000000"/>
      <name val="TH SarabunPSK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0"/>
      <name val="Arial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6"/>
      <color indexed="8"/>
      <name val="TH SarabunPSK"/>
      <family val="2"/>
      <charset val="222"/>
    </font>
    <font>
      <b/>
      <sz val="18"/>
      <color indexed="10"/>
      <name val="TH SarabunPSK"/>
      <family val="2"/>
      <charset val="222"/>
    </font>
    <font>
      <b/>
      <sz val="18"/>
      <color indexed="8"/>
      <name val="TH SarabunPSK"/>
      <family val="2"/>
      <charset val="22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  <charset val="222"/>
    </font>
    <font>
      <b/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5"/>
      <color indexed="8"/>
      <name val="TH SarabunPSK"/>
      <family val="2"/>
      <charset val="222"/>
    </font>
    <font>
      <sz val="14"/>
      <color theme="0"/>
      <name val="TH SarabunPSK"/>
      <family val="2"/>
    </font>
    <font>
      <b/>
      <sz val="12"/>
      <color indexed="8"/>
      <name val="TH SarabunPSK"/>
      <family val="2"/>
    </font>
  </fonts>
  <fills count="9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84">
    <xf numFmtId="0" fontId="0" fillId="0" borderId="0"/>
    <xf numFmtId="187" fontId="2" fillId="0" borderId="0" applyFont="0" applyFill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4" fillId="0" borderId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3" applyNumberFormat="0" applyFill="0" applyAlignment="0" applyProtection="0"/>
    <xf numFmtId="0" fontId="18" fillId="0" borderId="34" applyNumberFormat="0" applyFill="0" applyAlignment="0" applyProtection="0"/>
    <xf numFmtId="0" fontId="19" fillId="0" borderId="35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23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36" applyNumberFormat="0" applyAlignment="0" applyProtection="0"/>
    <xf numFmtId="0" fontId="24" fillId="26" borderId="37" applyNumberFormat="0" applyAlignment="0" applyProtection="0"/>
    <xf numFmtId="0" fontId="25" fillId="26" borderId="36" applyNumberFormat="0" applyAlignment="0" applyProtection="0"/>
    <xf numFmtId="0" fontId="26" fillId="0" borderId="38" applyNumberFormat="0" applyFill="0" applyAlignment="0" applyProtection="0"/>
    <xf numFmtId="0" fontId="27" fillId="27" borderId="39" applyNumberFormat="0" applyAlignment="0" applyProtection="0"/>
    <xf numFmtId="0" fontId="28" fillId="0" borderId="0" applyNumberFormat="0" applyFill="0" applyBorder="0" applyAlignment="0" applyProtection="0"/>
    <xf numFmtId="0" fontId="2" fillId="28" borderId="40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41" applyNumberFormat="0" applyFill="0" applyAlignment="0" applyProtection="0"/>
    <xf numFmtId="0" fontId="3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31" fillId="52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2" fillId="0" borderId="0"/>
    <xf numFmtId="0" fontId="2" fillId="28" borderId="40" applyNumberFormat="0" applyFont="0" applyAlignment="0" applyProtection="0"/>
    <xf numFmtId="0" fontId="2" fillId="0" borderId="0"/>
    <xf numFmtId="18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2" fillId="28" borderId="40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2" fillId="0" borderId="0"/>
    <xf numFmtId="0" fontId="2" fillId="28" borderId="40" applyNumberFormat="0" applyFont="0" applyAlignment="0" applyProtection="0"/>
    <xf numFmtId="0" fontId="33" fillId="0" borderId="0"/>
    <xf numFmtId="0" fontId="14" fillId="0" borderId="0"/>
    <xf numFmtId="0" fontId="14" fillId="0" borderId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44" borderId="0" applyNumberFormat="0" applyBorder="0" applyAlignment="0" applyProtection="0"/>
    <xf numFmtId="0" fontId="31" fillId="48" borderId="0" applyNumberFormat="0" applyBorder="0" applyAlignment="0" applyProtection="0"/>
    <xf numFmtId="0" fontId="31" fillId="52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1" fillId="45" borderId="0" applyNumberFormat="0" applyBorder="0" applyAlignment="0" applyProtection="0"/>
    <xf numFmtId="0" fontId="31" fillId="49" borderId="0" applyNumberFormat="0" applyBorder="0" applyAlignment="0" applyProtection="0"/>
    <xf numFmtId="0" fontId="21" fillId="23" borderId="0" applyNumberFormat="0" applyBorder="0" applyAlignment="0" applyProtection="0"/>
    <xf numFmtId="0" fontId="25" fillId="26" borderId="36" applyNumberFormat="0" applyAlignment="0" applyProtection="0"/>
    <xf numFmtId="0" fontId="27" fillId="27" borderId="39" applyNumberFormat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17" fillId="0" borderId="33" applyNumberFormat="0" applyFill="0" applyAlignment="0" applyProtection="0"/>
    <xf numFmtId="0" fontId="18" fillId="0" borderId="34" applyNumberFormat="0" applyFill="0" applyAlignment="0" applyProtection="0"/>
    <xf numFmtId="0" fontId="19" fillId="0" borderId="35" applyNumberFormat="0" applyFill="0" applyAlignment="0" applyProtection="0"/>
    <xf numFmtId="0" fontId="19" fillId="0" borderId="0" applyNumberFormat="0" applyFill="0" applyBorder="0" applyAlignment="0" applyProtection="0"/>
    <xf numFmtId="0" fontId="23" fillId="25" borderId="36" applyNumberFormat="0" applyAlignment="0" applyProtection="0"/>
    <xf numFmtId="0" fontId="26" fillId="0" borderId="38" applyNumberFormat="0" applyFill="0" applyAlignment="0" applyProtection="0"/>
    <xf numFmtId="0" fontId="22" fillId="24" borderId="0" applyNumberFormat="0" applyBorder="0" applyAlignment="0" applyProtection="0"/>
    <xf numFmtId="0" fontId="24" fillId="26" borderId="37" applyNumberFormat="0" applyAlignment="0" applyProtection="0"/>
    <xf numFmtId="0" fontId="16" fillId="0" borderId="0" applyNumberFormat="0" applyFill="0" applyBorder="0" applyAlignment="0" applyProtection="0"/>
    <xf numFmtId="0" fontId="30" fillId="0" borderId="41" applyNumberFormat="0" applyFill="0" applyAlignment="0" applyProtection="0"/>
    <xf numFmtId="0" fontId="28" fillId="0" borderId="0" applyNumberForma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3" fillId="0" borderId="0"/>
    <xf numFmtId="0" fontId="2" fillId="0" borderId="0"/>
    <xf numFmtId="0" fontId="14" fillId="0" borderId="0"/>
    <xf numFmtId="0" fontId="35" fillId="0" borderId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66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Alignment="0" applyProtection="0"/>
    <xf numFmtId="0" fontId="36" fillId="67" borderId="0" applyNumberFormat="0" applyBorder="0" applyAlignment="0" applyProtection="0"/>
    <xf numFmtId="0" fontId="36" fillId="68" borderId="0" applyNumberFormat="0" applyBorder="0" applyAlignment="0" applyProtection="0"/>
    <xf numFmtId="0" fontId="36" fillId="69" borderId="0" applyNumberFormat="0" applyBorder="0" applyAlignment="0" applyProtection="0"/>
    <xf numFmtId="0" fontId="36" fillId="70" borderId="0" applyNumberFormat="0" applyBorder="0" applyAlignment="0" applyProtection="0"/>
    <xf numFmtId="0" fontId="36" fillId="71" borderId="0" applyNumberFormat="0" applyBorder="0" applyAlignment="0" applyProtection="0"/>
    <xf numFmtId="0" fontId="36" fillId="72" borderId="0" applyNumberFormat="0" applyBorder="0" applyAlignment="0" applyProtection="0"/>
    <xf numFmtId="0" fontId="36" fillId="67" borderId="0" applyNumberFormat="0" applyBorder="0" applyAlignment="0" applyProtection="0"/>
    <xf numFmtId="0" fontId="36" fillId="68" borderId="0" applyNumberFormat="0" applyBorder="0" applyAlignment="0" applyProtection="0"/>
    <xf numFmtId="0" fontId="36" fillId="73" borderId="0" applyNumberFormat="0" applyBorder="0" applyAlignment="0" applyProtection="0"/>
    <xf numFmtId="0" fontId="37" fillId="57" borderId="0" applyNumberFormat="0" applyBorder="0" applyAlignment="0" applyProtection="0"/>
    <xf numFmtId="0" fontId="38" fillId="74" borderId="48" applyNumberFormat="0" applyAlignment="0" applyProtection="0"/>
    <xf numFmtId="0" fontId="39" fillId="75" borderId="49" applyNumberFormat="0" applyAlignment="0" applyProtection="0"/>
    <xf numFmtId="193" fontId="35" fillId="0" borderId="0" applyFill="0" applyBorder="0" applyAlignment="0" applyProtection="0"/>
    <xf numFmtId="193" fontId="35" fillId="0" borderId="0" applyFill="0" applyBorder="0" applyAlignment="0" applyProtection="0"/>
    <xf numFmtId="193" fontId="35" fillId="0" borderId="0" applyFill="0" applyBorder="0" applyAlignment="0" applyProtection="0"/>
    <xf numFmtId="193" fontId="35" fillId="0" borderId="0" applyFill="0" applyBorder="0" applyAlignment="0" applyProtection="0"/>
    <xf numFmtId="193" fontId="35" fillId="0" borderId="0" applyFill="0" applyBorder="0" applyAlignment="0" applyProtection="0"/>
    <xf numFmtId="193" fontId="35" fillId="0" borderId="0" applyFill="0" applyBorder="0" applyAlignment="0" applyProtection="0"/>
    <xf numFmtId="194" fontId="35" fillId="0" borderId="0" applyFill="0" applyBorder="0" applyAlignment="0" applyProtection="0"/>
    <xf numFmtId="193" fontId="35" fillId="0" borderId="0" applyFill="0" applyBorder="0" applyAlignment="0" applyProtection="0"/>
    <xf numFmtId="0" fontId="40" fillId="0" borderId="0" applyNumberFormat="0" applyFill="0" applyBorder="0" applyAlignment="0" applyProtection="0"/>
    <xf numFmtId="0" fontId="41" fillId="58" borderId="0" applyNumberFormat="0" applyBorder="0" applyAlignment="0" applyProtection="0"/>
    <xf numFmtId="0" fontId="42" fillId="0" borderId="50" applyNumberFormat="0" applyFill="0" applyAlignment="0" applyProtection="0"/>
    <xf numFmtId="0" fontId="43" fillId="0" borderId="51" applyNumberFormat="0" applyFill="0" applyAlignment="0" applyProtection="0"/>
    <xf numFmtId="0" fontId="44" fillId="0" borderId="52" applyNumberFormat="0" applyFill="0" applyAlignment="0" applyProtection="0"/>
    <xf numFmtId="0" fontId="44" fillId="0" borderId="0" applyNumberFormat="0" applyFill="0" applyBorder="0" applyAlignment="0" applyProtection="0"/>
    <xf numFmtId="0" fontId="45" fillId="61" borderId="48" applyNumberFormat="0" applyAlignment="0" applyProtection="0"/>
    <xf numFmtId="0" fontId="46" fillId="0" borderId="53" applyNumberFormat="0" applyFill="0" applyAlignment="0" applyProtection="0"/>
    <xf numFmtId="0" fontId="47" fillId="76" borderId="0" applyNumberFormat="0" applyBorder="0" applyAlignment="0" applyProtection="0"/>
    <xf numFmtId="0" fontId="48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77" borderId="54" applyNumberFormat="0" applyAlignment="0" applyProtection="0"/>
    <xf numFmtId="0" fontId="35" fillId="77" borderId="54" applyNumberFormat="0" applyAlignment="0" applyProtection="0"/>
    <xf numFmtId="0" fontId="35" fillId="77" borderId="54" applyNumberFormat="0" applyAlignment="0" applyProtection="0"/>
    <xf numFmtId="0" fontId="49" fillId="74" borderId="55" applyNumberFormat="0" applyAlignment="0" applyProtection="0"/>
    <xf numFmtId="0" fontId="50" fillId="0" borderId="0" applyNumberFormat="0" applyFill="0" applyBorder="0" applyAlignment="0" applyProtection="0"/>
    <xf numFmtId="0" fontId="51" fillId="0" borderId="56" applyNumberFormat="0" applyFill="0" applyAlignment="0" applyProtection="0"/>
    <xf numFmtId="0" fontId="52" fillId="0" borderId="0" applyNumberFormat="0" applyFill="0" applyBorder="0" applyAlignment="0" applyProtection="0"/>
    <xf numFmtId="193" fontId="35" fillId="0" borderId="0" applyFill="0" applyBorder="0" applyAlignment="0" applyProtection="0"/>
  </cellStyleXfs>
  <cellXfs count="579">
    <xf numFmtId="0" fontId="0" fillId="0" borderId="0" xfId="0"/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/>
    <xf numFmtId="0" fontId="6" fillId="0" borderId="2" xfId="0" applyFont="1" applyFill="1" applyBorder="1" applyAlignment="1">
      <alignment horizontal="left"/>
    </xf>
    <xf numFmtId="43" fontId="4" fillId="0" borderId="2" xfId="1" applyNumberFormat="1" applyFont="1" applyFill="1" applyBorder="1"/>
    <xf numFmtId="0" fontId="8" fillId="0" borderId="0" xfId="0" applyFont="1" applyFill="1"/>
    <xf numFmtId="188" fontId="9" fillId="0" borderId="0" xfId="1" applyNumberFormat="1" applyFont="1" applyFill="1" applyBorder="1"/>
    <xf numFmtId="189" fontId="9" fillId="0" borderId="0" xfId="1" applyNumberFormat="1" applyFont="1" applyFill="1" applyBorder="1"/>
    <xf numFmtId="0" fontId="8" fillId="0" borderId="0" xfId="0" applyFont="1" applyFill="1" applyAlignment="1">
      <alignment horizontal="center"/>
    </xf>
    <xf numFmtId="4" fontId="4" fillId="0" borderId="21" xfId="0" applyNumberFormat="1" applyFont="1" applyFill="1" applyBorder="1"/>
    <xf numFmtId="189" fontId="4" fillId="0" borderId="2" xfId="1" applyNumberFormat="1" applyFont="1" applyFill="1" applyBorder="1"/>
    <xf numFmtId="189" fontId="4" fillId="0" borderId="27" xfId="1" applyNumberFormat="1" applyFont="1" applyFill="1" applyBorder="1"/>
    <xf numFmtId="188" fontId="3" fillId="0" borderId="1" xfId="0" applyNumberFormat="1" applyFont="1" applyFill="1" applyBorder="1" applyAlignment="1">
      <alignment horizontal="center"/>
    </xf>
    <xf numFmtId="189" fontId="3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43" fontId="4" fillId="0" borderId="27" xfId="1" applyNumberFormat="1" applyFont="1" applyFill="1" applyBorder="1"/>
    <xf numFmtId="0" fontId="7" fillId="16" borderId="1" xfId="0" applyFont="1" applyFill="1" applyBorder="1" applyAlignment="1">
      <alignment horizontal="center"/>
    </xf>
    <xf numFmtId="0" fontId="3" fillId="0" borderId="0" xfId="0" applyFont="1"/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/>
    <xf numFmtId="0" fontId="8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89" fontId="4" fillId="0" borderId="21" xfId="1" applyNumberFormat="1" applyFont="1" applyFill="1" applyBorder="1"/>
    <xf numFmtId="43" fontId="4" fillId="0" borderId="21" xfId="1" applyNumberFormat="1" applyFont="1" applyFill="1" applyBorder="1"/>
    <xf numFmtId="187" fontId="3" fillId="0" borderId="21" xfId="1" applyFont="1" applyFill="1" applyBorder="1"/>
    <xf numFmtId="187" fontId="3" fillId="0" borderId="2" xfId="1" applyFont="1" applyFill="1" applyBorder="1"/>
    <xf numFmtId="0" fontId="8" fillId="0" borderId="2" xfId="0" applyFont="1" applyFill="1" applyBorder="1" applyAlignment="1">
      <alignment horizontal="center"/>
    </xf>
    <xf numFmtId="187" fontId="3" fillId="0" borderId="27" xfId="1" applyFont="1" applyFill="1" applyBorder="1"/>
    <xf numFmtId="188" fontId="3" fillId="0" borderId="16" xfId="1" applyNumberFormat="1" applyFont="1" applyFill="1" applyBorder="1"/>
    <xf numFmtId="189" fontId="3" fillId="0" borderId="16" xfId="1" applyNumberFormat="1" applyFont="1" applyFill="1" applyBorder="1"/>
    <xf numFmtId="2" fontId="3" fillId="0" borderId="16" xfId="0" applyNumberFormat="1" applyFont="1" applyBorder="1"/>
    <xf numFmtId="0" fontId="8" fillId="0" borderId="16" xfId="0" applyFont="1" applyBorder="1"/>
    <xf numFmtId="0" fontId="4" fillId="0" borderId="32" xfId="0" applyFont="1" applyBorder="1" applyAlignment="1">
      <alignment horizontal="center"/>
    </xf>
    <xf numFmtId="0" fontId="0" fillId="0" borderId="0" xfId="0"/>
    <xf numFmtId="0" fontId="3" fillId="0" borderId="0" xfId="0" applyFont="1" applyFill="1" applyBorder="1" applyAlignment="1"/>
    <xf numFmtId="0" fontId="4" fillId="0" borderId="0" xfId="0" applyFont="1" applyFill="1"/>
    <xf numFmtId="0" fontId="6" fillId="0" borderId="0" xfId="0" applyFont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188" fontId="3" fillId="0" borderId="1" xfId="1" applyNumberFormat="1" applyFont="1" applyFill="1" applyBorder="1"/>
    <xf numFmtId="0" fontId="9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7" xfId="0" applyFont="1" applyFill="1" applyBorder="1" applyAlignment="1">
      <alignment horizontal="center"/>
    </xf>
    <xf numFmtId="0" fontId="4" fillId="0" borderId="27" xfId="0" applyFont="1" applyFill="1" applyBorder="1"/>
    <xf numFmtId="0" fontId="9" fillId="0" borderId="16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188" fontId="4" fillId="0" borderId="22" xfId="0" applyNumberFormat="1" applyFont="1" applyFill="1" applyBorder="1"/>
    <xf numFmtId="188" fontId="4" fillId="0" borderId="2" xfId="0" applyNumberFormat="1" applyFont="1" applyFill="1" applyBorder="1"/>
    <xf numFmtId="188" fontId="4" fillId="0" borderId="27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/>
    <xf numFmtId="188" fontId="4" fillId="0" borderId="23" xfId="1" applyNumberFormat="1" applyFont="1" applyFill="1" applyBorder="1"/>
    <xf numFmtId="188" fontId="4" fillId="0" borderId="29" xfId="1" applyNumberFormat="1" applyFont="1" applyFill="1" applyBorder="1"/>
    <xf numFmtId="188" fontId="4" fillId="0" borderId="28" xfId="1" applyNumberFormat="1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/>
    <xf numFmtId="0" fontId="9" fillId="0" borderId="1" xfId="0" applyFont="1" applyFill="1" applyBorder="1" applyAlignment="1">
      <alignment horizontal="center"/>
    </xf>
    <xf numFmtId="3" fontId="4" fillId="0" borderId="22" xfId="1" applyNumberFormat="1" applyFont="1" applyFill="1" applyBorder="1" applyAlignment="1">
      <alignment horizontal="right"/>
    </xf>
    <xf numFmtId="188" fontId="3" fillId="0" borderId="1" xfId="1" applyNumberFormat="1" applyFont="1" applyFill="1" applyBorder="1" applyAlignment="1">
      <alignment horizontal="center"/>
    </xf>
    <xf numFmtId="0" fontId="3" fillId="0" borderId="0" xfId="2" applyFont="1" applyFill="1"/>
    <xf numFmtId="0" fontId="4" fillId="0" borderId="0" xfId="2" applyFont="1" applyFill="1"/>
    <xf numFmtId="0" fontId="12" fillId="0" borderId="0" xfId="2"/>
    <xf numFmtId="0" fontId="3" fillId="0" borderId="0" xfId="2" applyFont="1" applyFill="1" applyBorder="1" applyAlignment="1"/>
    <xf numFmtId="0" fontId="13" fillId="0" borderId="0" xfId="4"/>
    <xf numFmtId="0" fontId="6" fillId="0" borderId="0" xfId="4" applyFont="1" applyFill="1"/>
    <xf numFmtId="0" fontId="5" fillId="16" borderId="1" xfId="4" applyFont="1" applyFill="1" applyBorder="1" applyAlignment="1">
      <alignment horizontal="center"/>
    </xf>
    <xf numFmtId="0" fontId="5" fillId="17" borderId="1" xfId="4" applyFont="1" applyFill="1" applyBorder="1" applyAlignment="1">
      <alignment horizontal="center"/>
    </xf>
    <xf numFmtId="0" fontId="5" fillId="18" borderId="1" xfId="4" applyFont="1" applyFill="1" applyBorder="1" applyAlignment="1">
      <alignment horizontal="center"/>
    </xf>
    <xf numFmtId="0" fontId="5" fillId="19" borderId="1" xfId="4" applyFont="1" applyFill="1" applyBorder="1" applyAlignment="1">
      <alignment horizontal="center"/>
    </xf>
    <xf numFmtId="188" fontId="5" fillId="0" borderId="1" xfId="5" applyNumberFormat="1" applyFont="1" applyFill="1" applyBorder="1"/>
    <xf numFmtId="188" fontId="5" fillId="0" borderId="1" xfId="5" applyNumberFormat="1" applyFont="1" applyBorder="1"/>
    <xf numFmtId="189" fontId="5" fillId="0" borderId="1" xfId="5" applyNumberFormat="1" applyFont="1" applyBorder="1"/>
    <xf numFmtId="43" fontId="5" fillId="0" borderId="1" xfId="5" applyFont="1" applyFill="1" applyBorder="1"/>
    <xf numFmtId="188" fontId="6" fillId="0" borderId="1" xfId="5" applyNumberFormat="1" applyFont="1" applyFill="1" applyBorder="1"/>
    <xf numFmtId="0" fontId="5" fillId="0" borderId="0" xfId="4" applyFont="1" applyFill="1"/>
    <xf numFmtId="0" fontId="6" fillId="0" borderId="1" xfId="4" applyFont="1" applyFill="1" applyBorder="1" applyAlignment="1">
      <alignment horizontal="left"/>
    </xf>
    <xf numFmtId="188" fontId="5" fillId="4" borderId="1" xfId="5" applyNumberFormat="1" applyFont="1" applyFill="1" applyBorder="1"/>
    <xf numFmtId="188" fontId="4" fillId="0" borderId="1" xfId="5" applyNumberFormat="1" applyFont="1" applyFill="1" applyBorder="1"/>
    <xf numFmtId="188" fontId="5" fillId="12" borderId="1" xfId="5" applyNumberFormat="1" applyFont="1" applyFill="1" applyBorder="1"/>
    <xf numFmtId="189" fontId="5" fillId="14" borderId="1" xfId="5" applyNumberFormat="1" applyFont="1" applyFill="1" applyBorder="1"/>
    <xf numFmtId="188" fontId="5" fillId="13" borderId="1" xfId="5" applyNumberFormat="1" applyFont="1" applyFill="1" applyBorder="1"/>
    <xf numFmtId="188" fontId="32" fillId="0" borderId="1" xfId="9" applyNumberFormat="1" applyFont="1" applyFill="1" applyBorder="1"/>
    <xf numFmtId="188" fontId="32" fillId="0" borderId="1" xfId="9" applyNumberFormat="1" applyFont="1" applyFill="1" applyBorder="1" applyAlignment="1">
      <alignment horizontal="center"/>
    </xf>
    <xf numFmtId="188" fontId="6" fillId="0" borderId="1" xfId="5" applyNumberFormat="1" applyFont="1" applyFill="1" applyBorder="1" applyAlignment="1">
      <alignment horizontal="center"/>
    </xf>
    <xf numFmtId="0" fontId="6" fillId="0" borderId="32" xfId="4" applyFont="1" applyFill="1" applyBorder="1" applyAlignment="1">
      <alignment horizontal="left"/>
    </xf>
    <xf numFmtId="0" fontId="4" fillId="0" borderId="1" xfId="4" applyFont="1" applyFill="1" applyBorder="1" applyAlignment="1">
      <alignment horizontal="left"/>
    </xf>
    <xf numFmtId="0" fontId="8" fillId="0" borderId="1" xfId="4" applyFont="1" applyFill="1" applyBorder="1" applyAlignment="1">
      <alignment horizontal="left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88" fontId="3" fillId="0" borderId="0" xfId="73" applyNumberFormat="1" applyFont="1" applyFill="1" applyBorder="1"/>
    <xf numFmtId="189" fontId="3" fillId="0" borderId="0" xfId="73" applyNumberFormat="1" applyFont="1" applyFill="1" applyBorder="1"/>
    <xf numFmtId="0" fontId="4" fillId="0" borderId="9" xfId="2" applyFont="1" applyFill="1" applyBorder="1" applyAlignment="1">
      <alignment horizontal="center"/>
    </xf>
    <xf numFmtId="0" fontId="4" fillId="0" borderId="16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0" fontId="3" fillId="0" borderId="15" xfId="2" applyFont="1" applyFill="1" applyBorder="1" applyAlignment="1">
      <alignment horizontal="center"/>
    </xf>
    <xf numFmtId="0" fontId="3" fillId="0" borderId="17" xfId="2" applyFont="1" applyFill="1" applyBorder="1" applyAlignment="1">
      <alignment horizontal="center"/>
    </xf>
    <xf numFmtId="0" fontId="4" fillId="0" borderId="18" xfId="2" applyFont="1" applyFill="1" applyBorder="1" applyAlignment="1">
      <alignment horizontal="center"/>
    </xf>
    <xf numFmtId="0" fontId="4" fillId="0" borderId="19" xfId="2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3" fillId="0" borderId="14" xfId="2" applyFont="1" applyFill="1" applyBorder="1" applyAlignment="1">
      <alignment horizontal="center"/>
    </xf>
    <xf numFmtId="0" fontId="3" fillId="0" borderId="18" xfId="2" applyFont="1" applyFill="1" applyBorder="1" applyAlignment="1">
      <alignment horizontal="center"/>
    </xf>
    <xf numFmtId="0" fontId="3" fillId="0" borderId="16" xfId="2" applyFont="1" applyFill="1" applyBorder="1" applyAlignment="1">
      <alignment horizontal="center"/>
    </xf>
    <xf numFmtId="1" fontId="3" fillId="0" borderId="0" xfId="73" applyNumberFormat="1" applyFont="1" applyFill="1" applyBorder="1"/>
    <xf numFmtId="3" fontId="4" fillId="0" borderId="20" xfId="73" applyNumberFormat="1" applyFont="1" applyFill="1" applyBorder="1"/>
    <xf numFmtId="3" fontId="4" fillId="0" borderId="21" xfId="73" applyNumberFormat="1" applyFont="1" applyFill="1" applyBorder="1"/>
    <xf numFmtId="3" fontId="4" fillId="0" borderId="22" xfId="73" applyNumberFormat="1" applyFont="1" applyFill="1" applyBorder="1"/>
    <xf numFmtId="191" fontId="0" fillId="0" borderId="0" xfId="0" applyNumberFormat="1"/>
    <xf numFmtId="190" fontId="4" fillId="0" borderId="16" xfId="1" applyNumberFormat="1" applyFont="1" applyFill="1" applyBorder="1"/>
    <xf numFmtId="190" fontId="4" fillId="0" borderId="21" xfId="1" applyNumberFormat="1" applyFont="1" applyFill="1" applyBorder="1"/>
    <xf numFmtId="188" fontId="4" fillId="0" borderId="21" xfId="0" applyNumberFormat="1" applyFont="1" applyFill="1" applyBorder="1"/>
    <xf numFmtId="0" fontId="4" fillId="3" borderId="16" xfId="0" applyFont="1" applyFill="1" applyBorder="1" applyAlignment="1">
      <alignment horizontal="center"/>
    </xf>
    <xf numFmtId="188" fontId="4" fillId="0" borderId="21" xfId="1" applyNumberFormat="1" applyFont="1" applyFill="1" applyBorder="1" applyAlignment="1">
      <alignment horizontal="center"/>
    </xf>
    <xf numFmtId="189" fontId="4" fillId="0" borderId="21" xfId="0" applyNumberFormat="1" applyFont="1" applyFill="1" applyBorder="1"/>
    <xf numFmtId="188" fontId="4" fillId="0" borderId="2" xfId="1" applyNumberFormat="1" applyFont="1" applyFill="1" applyBorder="1" applyAlignment="1">
      <alignment horizontal="center"/>
    </xf>
    <xf numFmtId="4" fontId="3" fillId="0" borderId="1" xfId="1" applyNumberFormat="1" applyFont="1" applyFill="1" applyBorder="1" applyAlignment="1">
      <alignment horizontal="center"/>
    </xf>
    <xf numFmtId="2" fontId="4" fillId="0" borderId="16" xfId="1" applyNumberFormat="1" applyFont="1" applyFill="1" applyBorder="1" applyAlignment="1">
      <alignment horizontal="center"/>
    </xf>
    <xf numFmtId="2" fontId="4" fillId="0" borderId="21" xfId="1" applyNumberFormat="1" applyFont="1" applyFill="1" applyBorder="1" applyAlignment="1">
      <alignment horizontal="center"/>
    </xf>
    <xf numFmtId="188" fontId="4" fillId="0" borderId="27" xfId="1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/>
    </xf>
    <xf numFmtId="0" fontId="3" fillId="0" borderId="18" xfId="0" applyFont="1" applyBorder="1" applyAlignment="1"/>
    <xf numFmtId="0" fontId="0" fillId="0" borderId="0" xfId="0"/>
    <xf numFmtId="0" fontId="3" fillId="0" borderId="0" xfId="0" applyFont="1" applyFill="1" applyBorder="1" applyAlignment="1"/>
    <xf numFmtId="0" fontId="6" fillId="0" borderId="0" xfId="0" applyFont="1"/>
    <xf numFmtId="188" fontId="4" fillId="0" borderId="21" xfId="1" applyNumberFormat="1" applyFont="1" applyFill="1" applyBorder="1"/>
    <xf numFmtId="188" fontId="4" fillId="0" borderId="2" xfId="1" applyNumberFormat="1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7" xfId="0" applyFont="1" applyFill="1" applyBorder="1" applyAlignment="1">
      <alignment horizontal="center"/>
    </xf>
    <xf numFmtId="0" fontId="4" fillId="0" borderId="27" xfId="0" applyFont="1" applyFill="1" applyBorder="1"/>
    <xf numFmtId="188" fontId="4" fillId="0" borderId="27" xfId="1" applyNumberFormat="1" applyFont="1" applyFill="1" applyBorder="1"/>
    <xf numFmtId="0" fontId="3" fillId="0" borderId="0" xfId="0" applyFont="1" applyBorder="1" applyAlignment="1"/>
    <xf numFmtId="0" fontId="8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1" xfId="0" applyFont="1" applyFill="1" applyBorder="1"/>
    <xf numFmtId="0" fontId="9" fillId="0" borderId="16" xfId="0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>
      <alignment horizontal="center"/>
    </xf>
    <xf numFmtId="190" fontId="4" fillId="0" borderId="22" xfId="1" applyNumberFormat="1" applyFont="1" applyFill="1" applyBorder="1"/>
    <xf numFmtId="188" fontId="4" fillId="0" borderId="2" xfId="0" applyNumberFormat="1" applyFont="1" applyFill="1" applyBorder="1"/>
    <xf numFmtId="189" fontId="4" fillId="0" borderId="2" xfId="0" applyNumberFormat="1" applyFont="1" applyFill="1" applyBorder="1"/>
    <xf numFmtId="188" fontId="4" fillId="0" borderId="27" xfId="0" applyNumberFormat="1" applyFont="1" applyFill="1" applyBorder="1"/>
    <xf numFmtId="189" fontId="4" fillId="0" borderId="27" xfId="0" applyNumberFormat="1" applyFont="1" applyFill="1" applyBorder="1"/>
    <xf numFmtId="0" fontId="4" fillId="0" borderId="0" xfId="0" applyFont="1" applyFill="1" applyBorder="1" applyAlignment="1">
      <alignment horizontal="center"/>
    </xf>
    <xf numFmtId="4" fontId="3" fillId="0" borderId="1" xfId="0" applyNumberFormat="1" applyFont="1" applyFill="1" applyBorder="1"/>
    <xf numFmtId="188" fontId="3" fillId="0" borderId="1" xfId="1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4" fillId="3" borderId="4" xfId="0" applyFont="1" applyFill="1" applyBorder="1"/>
    <xf numFmtId="0" fontId="3" fillId="4" borderId="9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4" fillId="2" borderId="4" xfId="0" applyFont="1" applyFill="1" applyBorder="1"/>
    <xf numFmtId="0" fontId="3" fillId="0" borderId="1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11" fillId="7" borderId="16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10" fillId="21" borderId="16" xfId="0" applyFont="1" applyFill="1" applyBorder="1" applyAlignment="1">
      <alignment horizontal="center" wrapText="1"/>
    </xf>
    <xf numFmtId="0" fontId="9" fillId="53" borderId="1" xfId="0" applyFont="1" applyFill="1" applyBorder="1" applyAlignment="1">
      <alignment horizontal="center"/>
    </xf>
    <xf numFmtId="188" fontId="4" fillId="53" borderId="22" xfId="0" applyNumberFormat="1" applyFont="1" applyFill="1" applyBorder="1"/>
    <xf numFmtId="3" fontId="4" fillId="53" borderId="22" xfId="1" applyNumberFormat="1" applyFont="1" applyFill="1" applyBorder="1" applyAlignment="1">
      <alignment horizontal="right"/>
    </xf>
    <xf numFmtId="188" fontId="4" fillId="53" borderId="2" xfId="0" applyNumberFormat="1" applyFont="1" applyFill="1" applyBorder="1"/>
    <xf numFmtId="188" fontId="4" fillId="53" borderId="27" xfId="0" applyNumberFormat="1" applyFont="1" applyFill="1" applyBorder="1"/>
    <xf numFmtId="188" fontId="3" fillId="53" borderId="1" xfId="1" applyNumberFormat="1" applyFont="1" applyFill="1" applyBorder="1"/>
    <xf numFmtId="188" fontId="3" fillId="53" borderId="1" xfId="1" applyNumberFormat="1" applyFont="1" applyFill="1" applyBorder="1" applyAlignment="1">
      <alignment horizontal="center"/>
    </xf>
    <xf numFmtId="0" fontId="9" fillId="21" borderId="1" xfId="0" applyFont="1" applyFill="1" applyBorder="1" applyAlignment="1">
      <alignment horizontal="center"/>
    </xf>
    <xf numFmtId="3" fontId="4" fillId="21" borderId="22" xfId="1" applyNumberFormat="1" applyFont="1" applyFill="1" applyBorder="1" applyAlignment="1">
      <alignment horizontal="right"/>
    </xf>
    <xf numFmtId="188" fontId="3" fillId="21" borderId="1" xfId="1" applyNumberFormat="1" applyFont="1" applyFill="1" applyBorder="1"/>
    <xf numFmtId="188" fontId="3" fillId="21" borderId="1" xfId="1" applyNumberFormat="1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188" fontId="4" fillId="12" borderId="22" xfId="0" applyNumberFormat="1" applyFont="1" applyFill="1" applyBorder="1"/>
    <xf numFmtId="3" fontId="4" fillId="12" borderId="22" xfId="1" applyNumberFormat="1" applyFont="1" applyFill="1" applyBorder="1" applyAlignment="1">
      <alignment horizontal="right"/>
    </xf>
    <xf numFmtId="188" fontId="4" fillId="12" borderId="2" xfId="0" applyNumberFormat="1" applyFont="1" applyFill="1" applyBorder="1"/>
    <xf numFmtId="188" fontId="4" fillId="12" borderId="27" xfId="0" applyNumberFormat="1" applyFont="1" applyFill="1" applyBorder="1"/>
    <xf numFmtId="188" fontId="3" fillId="12" borderId="1" xfId="1" applyNumberFormat="1" applyFont="1" applyFill="1" applyBorder="1"/>
    <xf numFmtId="188" fontId="3" fillId="12" borderId="1" xfId="1" applyNumberFormat="1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wrapText="1"/>
    </xf>
    <xf numFmtId="0" fontId="10" fillId="0" borderId="18" xfId="0" applyFont="1" applyFill="1" applyBorder="1" applyAlignment="1">
      <alignment horizontal="center" wrapText="1"/>
    </xf>
    <xf numFmtId="188" fontId="4" fillId="21" borderId="22" xfId="0" applyNumberFormat="1" applyFont="1" applyFill="1" applyBorder="1"/>
    <xf numFmtId="188" fontId="4" fillId="21" borderId="2" xfId="0" applyNumberFormat="1" applyFont="1" applyFill="1" applyBorder="1"/>
    <xf numFmtId="188" fontId="4" fillId="21" borderId="27" xfId="0" applyNumberFormat="1" applyFont="1" applyFill="1" applyBorder="1"/>
    <xf numFmtId="0" fontId="10" fillId="54" borderId="19" xfId="0" applyFont="1" applyFill="1" applyBorder="1" applyAlignment="1">
      <alignment horizontal="center" wrapText="1"/>
    </xf>
    <xf numFmtId="188" fontId="4" fillId="54" borderId="23" xfId="0" applyNumberFormat="1" applyFont="1" applyFill="1" applyBorder="1"/>
    <xf numFmtId="188" fontId="4" fillId="54" borderId="2" xfId="0" applyNumberFormat="1" applyFont="1" applyFill="1" applyBorder="1"/>
    <xf numFmtId="188" fontId="4" fillId="54" borderId="27" xfId="0" applyNumberFormat="1" applyFont="1" applyFill="1" applyBorder="1"/>
    <xf numFmtId="188" fontId="3" fillId="54" borderId="1" xfId="1" applyNumberFormat="1" applyFont="1" applyFill="1" applyBorder="1"/>
    <xf numFmtId="4" fontId="3" fillId="7" borderId="1" xfId="0" applyNumberFormat="1" applyFont="1" applyFill="1" applyBorder="1"/>
    <xf numFmtId="0" fontId="9" fillId="55" borderId="4" xfId="0" applyFont="1" applyFill="1" applyBorder="1" applyAlignment="1">
      <alignment horizontal="center"/>
    </xf>
    <xf numFmtId="0" fontId="9" fillId="55" borderId="9" xfId="0" applyFont="1" applyFill="1" applyBorder="1" applyAlignment="1">
      <alignment horizontal="center"/>
    </xf>
    <xf numFmtId="0" fontId="11" fillId="55" borderId="16" xfId="0" applyFont="1" applyFill="1" applyBorder="1" applyAlignment="1">
      <alignment horizontal="center"/>
    </xf>
    <xf numFmtId="188" fontId="3" fillId="55" borderId="1" xfId="0" applyNumberFormat="1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191" fontId="4" fillId="0" borderId="21" xfId="1" applyNumberFormat="1" applyFont="1" applyFill="1" applyBorder="1" applyAlignment="1">
      <alignment horizontal="center"/>
    </xf>
    <xf numFmtId="191" fontId="4" fillId="0" borderId="2" xfId="1" applyNumberFormat="1" applyFont="1" applyFill="1" applyBorder="1" applyAlignment="1">
      <alignment horizontal="center"/>
    </xf>
    <xf numFmtId="191" fontId="4" fillId="0" borderId="27" xfId="1" applyNumberFormat="1" applyFont="1" applyFill="1" applyBorder="1" applyAlignment="1">
      <alignment horizontal="center"/>
    </xf>
    <xf numFmtId="3" fontId="4" fillId="0" borderId="21" xfId="1" applyNumberFormat="1" applyFont="1" applyFill="1" applyBorder="1"/>
    <xf numFmtId="3" fontId="4" fillId="0" borderId="2" xfId="1" applyNumberFormat="1" applyFont="1" applyFill="1" applyBorder="1"/>
    <xf numFmtId="3" fontId="4" fillId="0" borderId="27" xfId="1" applyNumberFormat="1" applyFont="1" applyFill="1" applyBorder="1"/>
    <xf numFmtId="0" fontId="4" fillId="0" borderId="0" xfId="72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4" fontId="4" fillId="0" borderId="22" xfId="1" applyNumberFormat="1" applyFont="1" applyFill="1" applyBorder="1"/>
    <xf numFmtId="4" fontId="4" fillId="0" borderId="16" xfId="1" applyNumberFormat="1" applyFont="1" applyFill="1" applyBorder="1"/>
    <xf numFmtId="43" fontId="5" fillId="21" borderId="1" xfId="5" applyFont="1" applyFill="1" applyBorder="1"/>
    <xf numFmtId="0" fontId="7" fillId="16" borderId="1" xfId="4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2" fontId="4" fillId="0" borderId="27" xfId="1" applyNumberFormat="1" applyFont="1" applyFill="1" applyBorder="1" applyAlignment="1">
      <alignment horizontal="center"/>
    </xf>
    <xf numFmtId="2" fontId="4" fillId="0" borderId="21" xfId="1" applyNumberFormat="1" applyFont="1" applyFill="1" applyBorder="1" applyAlignment="1">
      <alignment horizontal="right"/>
    </xf>
    <xf numFmtId="2" fontId="4" fillId="0" borderId="2" xfId="1" applyNumberFormat="1" applyFont="1" applyFill="1" applyBorder="1" applyAlignment="1">
      <alignment horizontal="right"/>
    </xf>
    <xf numFmtId="2" fontId="4" fillId="0" borderId="21" xfId="1" applyNumberFormat="1" applyFont="1" applyFill="1" applyBorder="1"/>
    <xf numFmtId="2" fontId="4" fillId="0" borderId="2" xfId="1" applyNumberFormat="1" applyFont="1" applyFill="1" applyBorder="1"/>
    <xf numFmtId="0" fontId="4" fillId="0" borderId="15" xfId="0" applyFont="1" applyFill="1" applyBorder="1"/>
    <xf numFmtId="0" fontId="0" fillId="0" borderId="0" xfId="0" applyBorder="1"/>
    <xf numFmtId="2" fontId="4" fillId="0" borderId="27" xfId="1" applyNumberFormat="1" applyFont="1" applyFill="1" applyBorder="1" applyAlignment="1">
      <alignment horizontal="right"/>
    </xf>
    <xf numFmtId="2" fontId="3" fillId="0" borderId="1" xfId="1" applyNumberFormat="1" applyFont="1" applyFill="1" applyBorder="1" applyAlignment="1">
      <alignment horizontal="center"/>
    </xf>
    <xf numFmtId="2" fontId="3" fillId="0" borderId="1" xfId="1" applyNumberFormat="1" applyFont="1" applyFill="1" applyBorder="1"/>
    <xf numFmtId="2" fontId="4" fillId="0" borderId="27" xfId="1" applyNumberFormat="1" applyFont="1" applyFill="1" applyBorder="1"/>
    <xf numFmtId="0" fontId="9" fillId="15" borderId="4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11" fillId="15" borderId="16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34" fillId="0" borderId="0" xfId="2" applyFont="1"/>
    <xf numFmtId="0" fontId="34" fillId="0" borderId="0" xfId="2" applyFont="1" applyAlignment="1"/>
    <xf numFmtId="0" fontId="4" fillId="0" borderId="20" xfId="2" applyFont="1" applyFill="1" applyBorder="1"/>
    <xf numFmtId="0" fontId="4" fillId="0" borderId="25" xfId="2" applyFont="1" applyFill="1" applyBorder="1"/>
    <xf numFmtId="0" fontId="4" fillId="0" borderId="45" xfId="2" applyFont="1" applyFill="1" applyBorder="1"/>
    <xf numFmtId="0" fontId="34" fillId="0" borderId="0" xfId="2" applyFont="1" applyFill="1" applyAlignment="1"/>
    <xf numFmtId="0" fontId="3" fillId="0" borderId="9" xfId="2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15" borderId="9" xfId="0" applyFont="1" applyFill="1" applyBorder="1" applyAlignment="1">
      <alignment horizontal="center"/>
    </xf>
    <xf numFmtId="3" fontId="4" fillId="0" borderId="16" xfId="73" applyNumberFormat="1" applyFont="1" applyFill="1" applyBorder="1"/>
    <xf numFmtId="192" fontId="3" fillId="0" borderId="1" xfId="1" applyNumberFormat="1" applyFont="1" applyFill="1" applyBorder="1"/>
    <xf numFmtId="189" fontId="4" fillId="0" borderId="26" xfId="73" applyNumberFormat="1" applyFont="1" applyFill="1" applyBorder="1"/>
    <xf numFmtId="188" fontId="3" fillId="0" borderId="1" xfId="73" applyNumberFormat="1" applyFont="1" applyFill="1" applyBorder="1"/>
    <xf numFmtId="43" fontId="3" fillId="0" borderId="1" xfId="73" applyNumberFormat="1" applyFont="1" applyFill="1" applyBorder="1"/>
    <xf numFmtId="189" fontId="4" fillId="0" borderId="24" xfId="73" applyNumberFormat="1" applyFont="1" applyFill="1" applyBorder="1"/>
    <xf numFmtId="188" fontId="3" fillId="0" borderId="2" xfId="73" applyNumberFormat="1" applyFont="1" applyFill="1" applyBorder="1"/>
    <xf numFmtId="43" fontId="4" fillId="0" borderId="20" xfId="73" applyNumberFormat="1" applyFont="1" applyFill="1" applyBorder="1"/>
    <xf numFmtId="188" fontId="3" fillId="0" borderId="22" xfId="73" applyNumberFormat="1" applyFont="1" applyFill="1" applyBorder="1"/>
    <xf numFmtId="189" fontId="4" fillId="0" borderId="20" xfId="73" applyNumberFormat="1" applyFont="1" applyFill="1" applyBorder="1"/>
    <xf numFmtId="189" fontId="4" fillId="0" borderId="25" xfId="73" applyNumberFormat="1" applyFont="1" applyFill="1" applyBorder="1"/>
    <xf numFmtId="188" fontId="3" fillId="0" borderId="21" xfId="73" applyNumberFormat="1" applyFont="1" applyFill="1" applyBorder="1"/>
    <xf numFmtId="188" fontId="3" fillId="0" borderId="3" xfId="73" applyNumberFormat="1" applyFont="1" applyFill="1" applyBorder="1"/>
    <xf numFmtId="189" fontId="4" fillId="0" borderId="45" xfId="73" applyNumberFormat="1" applyFont="1" applyFill="1" applyBorder="1"/>
    <xf numFmtId="189" fontId="4" fillId="0" borderId="46" xfId="73" applyNumberFormat="1" applyFont="1" applyFill="1" applyBorder="1"/>
    <xf numFmtId="43" fontId="4" fillId="0" borderId="14" xfId="73" applyNumberFormat="1" applyFont="1" applyFill="1" applyBorder="1"/>
    <xf numFmtId="2" fontId="3" fillId="0" borderId="1" xfId="72" applyNumberFormat="1" applyFont="1" applyFill="1" applyBorder="1"/>
    <xf numFmtId="1" fontId="3" fillId="11" borderId="2" xfId="73" applyNumberFormat="1" applyFont="1" applyFill="1" applyBorder="1"/>
    <xf numFmtId="188" fontId="3" fillId="11" borderId="22" xfId="73" applyNumberFormat="1" applyFont="1" applyFill="1" applyBorder="1"/>
    <xf numFmtId="0" fontId="35" fillId="0" borderId="0" xfId="112"/>
    <xf numFmtId="0" fontId="53" fillId="0" borderId="0" xfId="112" applyFont="1" applyFill="1"/>
    <xf numFmtId="0" fontId="56" fillId="0" borderId="0" xfId="112" applyFont="1"/>
    <xf numFmtId="0" fontId="53" fillId="69" borderId="0" xfId="112" applyFont="1" applyFill="1" applyAlignment="1">
      <alignment horizontal="center"/>
    </xf>
    <xf numFmtId="0" fontId="53" fillId="0" borderId="0" xfId="112" applyFont="1" applyFill="1" applyAlignment="1">
      <alignment horizontal="center"/>
    </xf>
    <xf numFmtId="0" fontId="53" fillId="0" borderId="0" xfId="112" applyFont="1" applyFill="1" applyBorder="1"/>
    <xf numFmtId="0" fontId="53" fillId="0" borderId="0" xfId="112" applyNumberFormat="1" applyFont="1" applyFill="1" applyBorder="1" applyAlignment="1">
      <alignment horizontal="center"/>
    </xf>
    <xf numFmtId="0" fontId="35" fillId="0" borderId="0" xfId="112" applyFont="1" applyFill="1" applyBorder="1" applyAlignment="1">
      <alignment horizontal="center" vertical="center"/>
    </xf>
    <xf numFmtId="0" fontId="55" fillId="0" borderId="0" xfId="112" applyFont="1"/>
    <xf numFmtId="0" fontId="58" fillId="69" borderId="0" xfId="112" applyFont="1" applyFill="1"/>
    <xf numFmtId="0" fontId="35" fillId="0" borderId="0" xfId="112" applyFont="1" applyFill="1" applyBorder="1" applyAlignment="1">
      <alignment horizontal="left" vertical="center"/>
    </xf>
    <xf numFmtId="0" fontId="53" fillId="0" borderId="0" xfId="0" applyFont="1" applyFill="1" applyBorder="1" applyAlignment="1">
      <alignment horizontal="center"/>
    </xf>
    <xf numFmtId="0" fontId="53" fillId="0" borderId="0" xfId="0" applyFont="1" applyFill="1" applyBorder="1"/>
    <xf numFmtId="195" fontId="57" fillId="0" borderId="57" xfId="0" applyNumberFormat="1" applyFont="1" applyFill="1" applyBorder="1" applyAlignment="1">
      <alignment horizontal="left"/>
    </xf>
    <xf numFmtId="0" fontId="57" fillId="0" borderId="0" xfId="0" applyFont="1" applyBorder="1" applyAlignment="1">
      <alignment horizontal="center"/>
    </xf>
    <xf numFmtId="0" fontId="57" fillId="0" borderId="0" xfId="0" applyFont="1" applyBorder="1" applyAlignment="1"/>
    <xf numFmtId="0" fontId="53" fillId="0" borderId="0" xfId="0" applyFont="1" applyFill="1"/>
    <xf numFmtId="0" fontId="57" fillId="0" borderId="0" xfId="0" applyFont="1" applyFill="1"/>
    <xf numFmtId="0" fontId="53" fillId="57" borderId="0" xfId="0" applyFont="1" applyFill="1"/>
    <xf numFmtId="0" fontId="57" fillId="57" borderId="0" xfId="0" applyFont="1" applyFill="1"/>
    <xf numFmtId="0" fontId="60" fillId="0" borderId="0" xfId="0" applyFont="1"/>
    <xf numFmtId="0" fontId="54" fillId="0" borderId="0" xfId="0" applyFont="1"/>
    <xf numFmtId="0" fontId="53" fillId="0" borderId="0" xfId="0" applyFont="1" applyBorder="1"/>
    <xf numFmtId="0" fontId="57" fillId="0" borderId="0" xfId="0" applyFont="1" applyBorder="1"/>
    <xf numFmtId="0" fontId="57" fillId="0" borderId="0" xfId="0" applyFont="1"/>
    <xf numFmtId="0" fontId="53" fillId="0" borderId="0" xfId="0" applyFont="1"/>
    <xf numFmtId="0" fontId="57" fillId="0" borderId="0" xfId="0" applyFont="1" applyFill="1" applyBorder="1"/>
    <xf numFmtId="0" fontId="5" fillId="12" borderId="1" xfId="4" applyFont="1" applyFill="1" applyBorder="1" applyAlignment="1">
      <alignment horizontal="center"/>
    </xf>
    <xf numFmtId="0" fontId="5" fillId="4" borderId="1" xfId="4" applyFont="1" applyFill="1" applyBorder="1" applyAlignment="1">
      <alignment horizontal="center" vertical="center"/>
    </xf>
    <xf numFmtId="0" fontId="12" fillId="0" borderId="47" xfId="2" applyBorder="1"/>
    <xf numFmtId="0" fontId="12" fillId="0" borderId="32" xfId="2" applyBorder="1"/>
    <xf numFmtId="0" fontId="12" fillId="0" borderId="15" xfId="2" applyBorder="1"/>
    <xf numFmtId="0" fontId="3" fillId="0" borderId="5" xfId="2" applyFont="1" applyFill="1" applyBorder="1"/>
    <xf numFmtId="0" fontId="4" fillId="0" borderId="14" xfId="2" applyFont="1" applyFill="1" applyBorder="1"/>
    <xf numFmtId="0" fontId="4" fillId="0" borderId="17" xfId="2" applyFont="1" applyFill="1" applyBorder="1"/>
    <xf numFmtId="0" fontId="12" fillId="0" borderId="18" xfId="2" applyBorder="1"/>
    <xf numFmtId="0" fontId="4" fillId="0" borderId="18" xfId="2" applyFont="1" applyFill="1" applyBorder="1"/>
    <xf numFmtId="0" fontId="12" fillId="0" borderId="19" xfId="2" applyBorder="1"/>
    <xf numFmtId="4" fontId="4" fillId="7" borderId="4" xfId="0" applyNumberFormat="1" applyFont="1" applyFill="1" applyBorder="1"/>
    <xf numFmtId="4" fontId="4" fillId="7" borderId="22" xfId="0" applyNumberFormat="1" applyFont="1" applyFill="1" applyBorder="1"/>
    <xf numFmtId="3" fontId="4" fillId="55" borderId="2" xfId="1" applyNumberFormat="1" applyFont="1" applyFill="1" applyBorder="1"/>
    <xf numFmtId="4" fontId="4" fillId="7" borderId="2" xfId="0" applyNumberFormat="1" applyFont="1" applyFill="1" applyBorder="1"/>
    <xf numFmtId="0" fontId="7" fillId="1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/>
    </xf>
    <xf numFmtId="0" fontId="5" fillId="19" borderId="1" xfId="0" applyFont="1" applyFill="1" applyBorder="1" applyAlignment="1">
      <alignment horizontal="center"/>
    </xf>
    <xf numFmtId="188" fontId="6" fillId="0" borderId="1" xfId="1" applyNumberFormat="1" applyFont="1" applyFill="1" applyBorder="1"/>
    <xf numFmtId="188" fontId="5" fillId="14" borderId="1" xfId="1" applyNumberFormat="1" applyFont="1" applyFill="1" applyBorder="1"/>
    <xf numFmtId="189" fontId="5" fillId="13" borderId="1" xfId="1" applyNumberFormat="1" applyFont="1" applyFill="1" applyBorder="1"/>
    <xf numFmtId="189" fontId="6" fillId="0" borderId="1" xfId="1" applyNumberFormat="1" applyFont="1" applyFill="1" applyBorder="1"/>
    <xf numFmtId="0" fontId="5" fillId="21" borderId="1" xfId="4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196" fontId="4" fillId="13" borderId="23" xfId="0" applyNumberFormat="1" applyFont="1" applyFill="1" applyBorder="1"/>
    <xf numFmtId="196" fontId="4" fillId="13" borderId="15" xfId="0" applyNumberFormat="1" applyFont="1" applyFill="1" applyBorder="1"/>
    <xf numFmtId="43" fontId="4" fillId="13" borderId="22" xfId="8" applyFont="1" applyFill="1" applyBorder="1" applyAlignment="1">
      <alignment horizontal="right"/>
    </xf>
    <xf numFmtId="43" fontId="4" fillId="13" borderId="2" xfId="8" applyFont="1" applyFill="1" applyBorder="1" applyAlignment="1">
      <alignment horizontal="right"/>
    </xf>
    <xf numFmtId="43" fontId="4" fillId="13" borderId="3" xfId="8" applyFont="1" applyFill="1" applyBorder="1" applyAlignment="1">
      <alignment horizontal="right"/>
    </xf>
    <xf numFmtId="0" fontId="58" fillId="79" borderId="58" xfId="0" applyFont="1" applyFill="1" applyBorder="1" applyAlignment="1">
      <alignment horizontal="center" vertical="center" wrapText="1"/>
    </xf>
    <xf numFmtId="0" fontId="58" fillId="79" borderId="58" xfId="0" applyFont="1" applyFill="1" applyBorder="1" applyAlignment="1">
      <alignment horizontal="center" vertical="top"/>
    </xf>
    <xf numFmtId="0" fontId="59" fillId="79" borderId="65" xfId="0" applyFont="1" applyFill="1" applyBorder="1" applyAlignment="1">
      <alignment horizontal="center" vertical="center" wrapText="1"/>
    </xf>
    <xf numFmtId="0" fontId="59" fillId="79" borderId="65" xfId="0" applyFont="1" applyFill="1" applyBorder="1" applyAlignment="1">
      <alignment horizontal="center" vertical="top" wrapText="1"/>
    </xf>
    <xf numFmtId="0" fontId="58" fillId="79" borderId="69" xfId="0" applyFont="1" applyFill="1" applyBorder="1" applyAlignment="1">
      <alignment horizontal="center"/>
    </xf>
    <xf numFmtId="0" fontId="58" fillId="79" borderId="68" xfId="0" applyFont="1" applyFill="1" applyBorder="1" applyAlignment="1">
      <alignment vertical="center" wrapText="1"/>
    </xf>
    <xf numFmtId="0" fontId="32" fillId="79" borderId="68" xfId="0" applyFont="1" applyFill="1" applyBorder="1" applyAlignment="1">
      <alignment horizontal="center" vertical="top"/>
    </xf>
    <xf numFmtId="0" fontId="32" fillId="84" borderId="22" xfId="0" applyFont="1" applyFill="1" applyBorder="1" applyAlignment="1">
      <alignment horizontal="left"/>
    </xf>
    <xf numFmtId="188" fontId="4" fillId="0" borderId="70" xfId="9" applyNumberFormat="1" applyFont="1" applyFill="1" applyBorder="1" applyAlignment="1">
      <alignment horizontal="center"/>
    </xf>
    <xf numFmtId="0" fontId="4" fillId="0" borderId="70" xfId="0" applyFont="1" applyBorder="1" applyAlignment="1">
      <alignment horizontal="right"/>
    </xf>
    <xf numFmtId="0" fontId="4" fillId="0" borderId="22" xfId="0" applyFont="1" applyBorder="1" applyAlignment="1">
      <alignment horizontal="center"/>
    </xf>
    <xf numFmtId="0" fontId="4" fillId="84" borderId="22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188" fontId="4" fillId="0" borderId="2" xfId="9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right"/>
    </xf>
    <xf numFmtId="188" fontId="4" fillId="0" borderId="22" xfId="0" applyNumberFormat="1" applyFont="1" applyBorder="1" applyAlignment="1">
      <alignment horizontal="center"/>
    </xf>
    <xf numFmtId="0" fontId="32" fillId="84" borderId="2" xfId="0" applyFont="1" applyFill="1" applyBorder="1" applyAlignment="1">
      <alignment horizontal="left"/>
    </xf>
    <xf numFmtId="188" fontId="32" fillId="0" borderId="2" xfId="9" applyNumberFormat="1" applyFont="1" applyFill="1" applyBorder="1" applyAlignment="1">
      <alignment horizontal="center"/>
    </xf>
    <xf numFmtId="0" fontId="32" fillId="84" borderId="2" xfId="0" applyFont="1" applyFill="1" applyBorder="1" applyAlignment="1">
      <alignment horizontal="left" vertical="center"/>
    </xf>
    <xf numFmtId="188" fontId="4" fillId="0" borderId="2" xfId="9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88" fontId="4" fillId="0" borderId="2" xfId="0" applyNumberFormat="1" applyFont="1" applyBorder="1" applyAlignment="1">
      <alignment horizontal="center" vertical="center" wrapText="1"/>
    </xf>
    <xf numFmtId="188" fontId="4" fillId="0" borderId="2" xfId="0" applyNumberFormat="1" applyFont="1" applyBorder="1" applyAlignment="1">
      <alignment horizontal="center" vertical="center"/>
    </xf>
    <xf numFmtId="188" fontId="32" fillId="0" borderId="22" xfId="9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right"/>
    </xf>
    <xf numFmtId="0" fontId="32" fillId="0" borderId="22" xfId="0" applyFont="1" applyBorder="1" applyAlignment="1">
      <alignment horizontal="center"/>
    </xf>
    <xf numFmtId="188" fontId="32" fillId="0" borderId="2" xfId="9" applyNumberFormat="1" applyFont="1" applyFill="1" applyBorder="1" applyAlignment="1">
      <alignment horizontal="center" vertical="center"/>
    </xf>
    <xf numFmtId="188" fontId="32" fillId="0" borderId="2" xfId="0" applyNumberFormat="1" applyFont="1" applyBorder="1" applyAlignment="1">
      <alignment horizontal="center" vertical="center" wrapText="1"/>
    </xf>
    <xf numFmtId="188" fontId="32" fillId="0" borderId="2" xfId="0" applyNumberFormat="1" applyFont="1" applyBorder="1" applyAlignment="1">
      <alignment horizontal="center" vertical="center"/>
    </xf>
    <xf numFmtId="188" fontId="4" fillId="0" borderId="22" xfId="9" applyNumberFormat="1" applyFont="1" applyFill="1" applyBorder="1" applyAlignment="1">
      <alignment horizontal="center"/>
    </xf>
    <xf numFmtId="0" fontId="4" fillId="0" borderId="22" xfId="0" applyFont="1" applyBorder="1" applyAlignment="1">
      <alignment horizontal="right"/>
    </xf>
    <xf numFmtId="0" fontId="4" fillId="0" borderId="22" xfId="0" applyFont="1" applyBorder="1" applyAlignment="1">
      <alignment horizontal="center" wrapText="1"/>
    </xf>
    <xf numFmtId="0" fontId="32" fillId="84" borderId="2" xfId="0" applyFont="1" applyFill="1" applyBorder="1" applyAlignment="1">
      <alignment horizontal="left" vertical="center" wrapText="1"/>
    </xf>
    <xf numFmtId="188" fontId="32" fillId="0" borderId="22" xfId="9" applyNumberFormat="1" applyFont="1" applyFill="1" applyBorder="1" applyAlignment="1">
      <alignment horizontal="center" vertical="center"/>
    </xf>
    <xf numFmtId="0" fontId="32" fillId="0" borderId="22" xfId="0" applyFont="1" applyBorder="1" applyAlignment="1">
      <alignment horizontal="right" vertical="center"/>
    </xf>
    <xf numFmtId="0" fontId="32" fillId="0" borderId="22" xfId="0" applyFont="1" applyBorder="1" applyAlignment="1">
      <alignment horizontal="center" vertical="center"/>
    </xf>
    <xf numFmtId="0" fontId="32" fillId="84" borderId="3" xfId="0" applyFont="1" applyFill="1" applyBorder="1" applyAlignment="1">
      <alignment horizontal="left"/>
    </xf>
    <xf numFmtId="188" fontId="4" fillId="0" borderId="9" xfId="9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58" fillId="0" borderId="9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58" fillId="0" borderId="1" xfId="0" applyFont="1" applyBorder="1" applyAlignment="1">
      <alignment horizontal="center"/>
    </xf>
    <xf numFmtId="0" fontId="58" fillId="85" borderId="1" xfId="0" applyFont="1" applyFill="1" applyBorder="1" applyAlignment="1">
      <alignment horizontal="center"/>
    </xf>
    <xf numFmtId="188" fontId="58" fillId="0" borderId="1" xfId="9" applyNumberFormat="1" applyFont="1" applyFill="1" applyBorder="1" applyAlignment="1">
      <alignment horizontal="center"/>
    </xf>
    <xf numFmtId="3" fontId="58" fillId="0" borderId="1" xfId="9" applyNumberFormat="1" applyFont="1" applyFill="1" applyBorder="1" applyAlignment="1">
      <alignment horizontal="center"/>
    </xf>
    <xf numFmtId="3" fontId="58" fillId="0" borderId="1" xfId="0" applyNumberFormat="1" applyFont="1" applyBorder="1" applyAlignment="1">
      <alignment horizontal="right"/>
    </xf>
    <xf numFmtId="0" fontId="58" fillId="86" borderId="1" xfId="0" applyFont="1" applyFill="1" applyBorder="1" applyAlignment="1">
      <alignment horizontal="center"/>
    </xf>
    <xf numFmtId="188" fontId="58" fillId="0" borderId="1" xfId="9" applyNumberFormat="1" applyFont="1" applyBorder="1" applyAlignment="1">
      <alignment horizontal="center"/>
    </xf>
    <xf numFmtId="0" fontId="58" fillId="0" borderId="0" xfId="0" applyFont="1" applyAlignment="1">
      <alignment horizontal="left"/>
    </xf>
    <xf numFmtId="0" fontId="58" fillId="0" borderId="0" xfId="0" applyFont="1" applyAlignment="1">
      <alignment horizontal="center"/>
    </xf>
    <xf numFmtId="3" fontId="61" fillId="0" borderId="0" xfId="0" applyNumberFormat="1" applyFont="1" applyAlignment="1">
      <alignment horizontal="center" vertical="top"/>
    </xf>
    <xf numFmtId="0" fontId="32" fillId="0" borderId="0" xfId="0" applyFont="1"/>
    <xf numFmtId="0" fontId="58" fillId="87" borderId="0" xfId="0" applyFont="1" applyFill="1"/>
    <xf numFmtId="0" fontId="32" fillId="0" borderId="0" xfId="0" applyFont="1" applyAlignment="1">
      <alignment horizontal="center"/>
    </xf>
    <xf numFmtId="0" fontId="32" fillId="0" borderId="0" xfId="0" applyFont="1" applyFill="1" applyBorder="1"/>
    <xf numFmtId="0" fontId="58" fillId="85" borderId="0" xfId="0" applyFont="1" applyFill="1"/>
    <xf numFmtId="0" fontId="32" fillId="85" borderId="0" xfId="0" applyFont="1" applyFill="1" applyAlignment="1">
      <alignment horizontal="center"/>
    </xf>
    <xf numFmtId="0" fontId="0" fillId="85" borderId="0" xfId="0" applyFill="1" applyAlignment="1">
      <alignment horizontal="center" vertical="center"/>
    </xf>
    <xf numFmtId="0" fontId="58" fillId="0" borderId="0" xfId="0" applyFont="1"/>
    <xf numFmtId="0" fontId="0" fillId="0" borderId="0" xfId="0" applyAlignment="1">
      <alignment horizontal="center" vertical="center"/>
    </xf>
    <xf numFmtId="3" fontId="32" fillId="0" borderId="0" xfId="0" applyNumberFormat="1" applyFont="1"/>
    <xf numFmtId="0" fontId="58" fillId="88" borderId="58" xfId="0" applyFont="1" applyFill="1" applyBorder="1" applyAlignment="1">
      <alignment horizontal="center"/>
    </xf>
    <xf numFmtId="0" fontId="58" fillId="85" borderId="58" xfId="0" applyFont="1" applyFill="1" applyBorder="1" applyAlignment="1">
      <alignment horizontal="center"/>
    </xf>
    <xf numFmtId="0" fontId="58" fillId="90" borderId="58" xfId="0" applyFont="1" applyFill="1" applyBorder="1" applyAlignment="1">
      <alignment horizontal="center"/>
    </xf>
    <xf numFmtId="0" fontId="58" fillId="92" borderId="58" xfId="0" applyFont="1" applyFill="1" applyBorder="1" applyAlignment="1">
      <alignment horizontal="center"/>
    </xf>
    <xf numFmtId="0" fontId="58" fillId="93" borderId="58" xfId="0" applyFont="1" applyFill="1" applyBorder="1" applyAlignment="1">
      <alignment horizontal="center"/>
    </xf>
    <xf numFmtId="0" fontId="58" fillId="88" borderId="68" xfId="0" applyFont="1" applyFill="1" applyBorder="1"/>
    <xf numFmtId="0" fontId="58" fillId="85" borderId="68" xfId="0" applyFont="1" applyFill="1" applyBorder="1"/>
    <xf numFmtId="0" fontId="58" fillId="90" borderId="68" xfId="0" applyFont="1" applyFill="1" applyBorder="1"/>
    <xf numFmtId="0" fontId="58" fillId="92" borderId="68" xfId="0" applyFont="1" applyFill="1" applyBorder="1"/>
    <xf numFmtId="0" fontId="58" fillId="93" borderId="68" xfId="0" applyFont="1" applyFill="1" applyBorder="1"/>
    <xf numFmtId="0" fontId="32" fillId="0" borderId="22" xfId="0" applyFont="1" applyBorder="1" applyAlignment="1">
      <alignment horizontal="left"/>
    </xf>
    <xf numFmtId="0" fontId="58" fillId="0" borderId="22" xfId="0" applyFont="1" applyBorder="1" applyAlignment="1">
      <alignment horizontal="center"/>
    </xf>
    <xf numFmtId="188" fontId="58" fillId="85" borderId="2" xfId="9" applyNumberFormat="1" applyFont="1" applyFill="1" applyBorder="1"/>
    <xf numFmtId="188" fontId="32" fillId="0" borderId="22" xfId="9" applyNumberFormat="1" applyFont="1" applyFill="1" applyBorder="1"/>
    <xf numFmtId="3" fontId="32" fillId="0" borderId="22" xfId="9" applyNumberFormat="1" applyFont="1" applyFill="1" applyBorder="1"/>
    <xf numFmtId="189" fontId="58" fillId="85" borderId="2" xfId="9" applyNumberFormat="1" applyFont="1" applyFill="1" applyBorder="1"/>
    <xf numFmtId="190" fontId="32" fillId="0" borderId="22" xfId="9" applyNumberFormat="1" applyFont="1" applyFill="1" applyBorder="1"/>
    <xf numFmtId="43" fontId="58" fillId="85" borderId="2" xfId="9" applyFont="1" applyFill="1" applyBorder="1"/>
    <xf numFmtId="188" fontId="32" fillId="84" borderId="22" xfId="9" applyNumberFormat="1" applyFont="1" applyFill="1" applyBorder="1"/>
    <xf numFmtId="3" fontId="32" fillId="84" borderId="22" xfId="9" applyNumberFormat="1" applyFont="1" applyFill="1" applyBorder="1"/>
    <xf numFmtId="190" fontId="32" fillId="84" borderId="22" xfId="9" applyNumberFormat="1" applyFont="1" applyFill="1" applyBorder="1"/>
    <xf numFmtId="0" fontId="32" fillId="0" borderId="2" xfId="0" applyFont="1" applyBorder="1" applyAlignment="1">
      <alignment horizontal="left"/>
    </xf>
    <xf numFmtId="188" fontId="32" fillId="0" borderId="2" xfId="9" applyNumberFormat="1" applyFont="1" applyFill="1" applyBorder="1"/>
    <xf numFmtId="3" fontId="32" fillId="0" borderId="2" xfId="9" applyNumberFormat="1" applyFont="1" applyFill="1" applyBorder="1"/>
    <xf numFmtId="190" fontId="32" fillId="0" borderId="2" xfId="9" applyNumberFormat="1" applyFont="1" applyFill="1" applyBorder="1"/>
    <xf numFmtId="188" fontId="32" fillId="0" borderId="2" xfId="0" applyNumberFormat="1" applyFont="1" applyBorder="1"/>
    <xf numFmtId="3" fontId="32" fillId="0" borderId="2" xfId="0" applyNumberFormat="1" applyFont="1" applyBorder="1"/>
    <xf numFmtId="190" fontId="32" fillId="0" borderId="2" xfId="0" applyNumberFormat="1" applyFont="1" applyBorder="1"/>
    <xf numFmtId="188" fontId="32" fillId="84" borderId="2" xfId="9" applyNumberFormat="1" applyFont="1" applyFill="1" applyBorder="1"/>
    <xf numFmtId="3" fontId="32" fillId="84" borderId="2" xfId="9" applyNumberFormat="1" applyFont="1" applyFill="1" applyBorder="1"/>
    <xf numFmtId="190" fontId="32" fillId="84" borderId="2" xfId="9" applyNumberFormat="1" applyFont="1" applyFill="1" applyBorder="1"/>
    <xf numFmtId="0" fontId="32" fillId="0" borderId="3" xfId="0" applyFont="1" applyBorder="1" applyAlignment="1">
      <alignment horizontal="left"/>
    </xf>
    <xf numFmtId="188" fontId="4" fillId="0" borderId="9" xfId="9" applyNumberFormat="1" applyFont="1" applyFill="1" applyBorder="1"/>
    <xf numFmtId="3" fontId="4" fillId="0" borderId="22" xfId="9" applyNumberFormat="1" applyFont="1" applyFill="1" applyBorder="1"/>
    <xf numFmtId="188" fontId="4" fillId="0" borderId="22" xfId="9" applyNumberFormat="1" applyFont="1" applyFill="1" applyBorder="1"/>
    <xf numFmtId="190" fontId="4" fillId="0" borderId="22" xfId="9" applyNumberFormat="1" applyFont="1" applyFill="1" applyBorder="1"/>
    <xf numFmtId="0" fontId="58" fillId="0" borderId="1" xfId="0" applyFont="1" applyBorder="1" applyAlignment="1">
      <alignment horizontal="left"/>
    </xf>
    <xf numFmtId="188" fontId="58" fillId="85" borderId="1" xfId="9" applyNumberFormat="1" applyFont="1" applyFill="1" applyBorder="1"/>
    <xf numFmtId="188" fontId="58" fillId="0" borderId="1" xfId="9" applyNumberFormat="1" applyFont="1" applyFill="1" applyBorder="1"/>
    <xf numFmtId="189" fontId="58" fillId="0" borderId="1" xfId="9" applyNumberFormat="1" applyFont="1" applyFill="1" applyBorder="1"/>
    <xf numFmtId="190" fontId="58" fillId="0" borderId="1" xfId="9" applyNumberFormat="1" applyFont="1" applyFill="1" applyBorder="1"/>
    <xf numFmtId="188" fontId="32" fillId="0" borderId="0" xfId="9" applyNumberFormat="1" applyFont="1" applyFill="1" applyBorder="1"/>
    <xf numFmtId="188" fontId="58" fillId="0" borderId="0" xfId="9" applyNumberFormat="1" applyFont="1" applyFill="1" applyBorder="1"/>
    <xf numFmtId="188" fontId="32" fillId="0" borderId="0" xfId="9" applyNumberFormat="1" applyFont="1" applyBorder="1"/>
    <xf numFmtId="43" fontId="58" fillId="0" borderId="0" xfId="9" applyFont="1" applyBorder="1"/>
    <xf numFmtId="43" fontId="32" fillId="0" borderId="0" xfId="9" applyFont="1" applyBorder="1"/>
    <xf numFmtId="43" fontId="32" fillId="0" borderId="0" xfId="0" applyNumberFormat="1" applyFont="1"/>
    <xf numFmtId="43" fontId="58" fillId="0" borderId="0" xfId="0" applyNumberFormat="1" applyFont="1"/>
    <xf numFmtId="0" fontId="58" fillId="57" borderId="0" xfId="0" applyFont="1" applyFill="1"/>
    <xf numFmtId="3" fontId="4" fillId="55" borderId="21" xfId="1" applyNumberFormat="1" applyFont="1" applyFill="1" applyBorder="1"/>
    <xf numFmtId="3" fontId="4" fillId="55" borderId="27" xfId="1" applyNumberFormat="1" applyFont="1" applyFill="1" applyBorder="1"/>
    <xf numFmtId="0" fontId="4" fillId="0" borderId="0" xfId="0" applyFont="1" applyFill="1" applyAlignment="1">
      <alignment horizontal="left"/>
    </xf>
    <xf numFmtId="0" fontId="5" fillId="0" borderId="47" xfId="4" applyFont="1" applyFill="1" applyBorder="1" applyAlignment="1">
      <alignment horizontal="right"/>
    </xf>
    <xf numFmtId="191" fontId="3" fillId="0" borderId="1" xfId="1" applyNumberFormat="1" applyFont="1" applyFill="1" applyBorder="1" applyAlignment="1">
      <alignment horizontal="right"/>
    </xf>
    <xf numFmtId="0" fontId="4" fillId="0" borderId="22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27" xfId="2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/>
    </xf>
    <xf numFmtId="0" fontId="12" fillId="0" borderId="0" xfId="2" applyBorder="1"/>
    <xf numFmtId="0" fontId="3" fillId="0" borderId="0" xfId="2" applyFont="1" applyFill="1" applyBorder="1"/>
    <xf numFmtId="0" fontId="4" fillId="5" borderId="2" xfId="0" applyFont="1" applyFill="1" applyBorder="1" applyAlignment="1">
      <alignment horizontal="center"/>
    </xf>
    <xf numFmtId="1" fontId="3" fillId="11" borderId="3" xfId="73" applyNumberFormat="1" applyFont="1" applyFill="1" applyBorder="1"/>
    <xf numFmtId="1" fontId="3" fillId="0" borderId="1" xfId="1" applyNumberFormat="1" applyFont="1" applyFill="1" applyBorder="1" applyAlignment="1">
      <alignment horizontal="right"/>
    </xf>
    <xf numFmtId="0" fontId="1" fillId="0" borderId="0" xfId="4" applyFont="1"/>
    <xf numFmtId="3" fontId="4" fillId="0" borderId="1" xfId="5" applyNumberFormat="1" applyFont="1" applyFill="1" applyBorder="1"/>
    <xf numFmtId="0" fontId="58" fillId="87" borderId="59" xfId="0" applyFont="1" applyFill="1" applyBorder="1" applyAlignment="1"/>
    <xf numFmtId="0" fontId="58" fillId="87" borderId="60" xfId="0" applyFont="1" applyFill="1" applyBorder="1" applyAlignment="1"/>
    <xf numFmtId="0" fontId="62" fillId="92" borderId="58" xfId="0" applyFont="1" applyFill="1" applyBorder="1" applyAlignment="1">
      <alignment horizontal="center"/>
    </xf>
    <xf numFmtId="0" fontId="59" fillId="92" borderId="58" xfId="0" applyFont="1" applyFill="1" applyBorder="1" applyAlignment="1">
      <alignment horizontal="center"/>
    </xf>
    <xf numFmtId="1" fontId="34" fillId="0" borderId="0" xfId="2" applyNumberFormat="1" applyFont="1" applyFill="1" applyAlignment="1">
      <alignment horizontal="left"/>
    </xf>
    <xf numFmtId="0" fontId="7" fillId="11" borderId="1" xfId="4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/>
    </xf>
    <xf numFmtId="0" fontId="7" fillId="5" borderId="1" xfId="4" applyFont="1" applyFill="1" applyBorder="1" applyAlignment="1">
      <alignment horizontal="center"/>
    </xf>
    <xf numFmtId="0" fontId="7" fillId="12" borderId="1" xfId="4" applyFont="1" applyFill="1" applyBorder="1" applyAlignment="1">
      <alignment horizontal="center"/>
    </xf>
    <xf numFmtId="0" fontId="7" fillId="14" borderId="1" xfId="4" applyFont="1" applyFill="1" applyBorder="1" applyAlignment="1">
      <alignment horizontal="center"/>
    </xf>
    <xf numFmtId="0" fontId="7" fillId="13" borderId="1" xfId="4" applyFont="1" applyFill="1" applyBorder="1" applyAlignment="1">
      <alignment horizontal="center"/>
    </xf>
    <xf numFmtId="0" fontId="7" fillId="15" borderId="1" xfId="4" applyFont="1" applyFill="1" applyBorder="1" applyAlignment="1">
      <alignment horizontal="center"/>
    </xf>
    <xf numFmtId="0" fontId="10" fillId="20" borderId="1" xfId="0" applyFont="1" applyFill="1" applyBorder="1" applyAlignment="1">
      <alignment horizontal="center"/>
    </xf>
    <xf numFmtId="0" fontId="10" fillId="21" borderId="1" xfId="0" applyFont="1" applyFill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3" fillId="0" borderId="11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0" fontId="3" fillId="0" borderId="13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0" fillId="54" borderId="47" xfId="0" applyFont="1" applyFill="1" applyBorder="1" applyAlignment="1">
      <alignment horizontal="center" wrapText="1"/>
    </xf>
    <xf numFmtId="0" fontId="10" fillId="54" borderId="0" xfId="0" applyFont="1" applyFill="1" applyBorder="1" applyAlignment="1">
      <alignment horizontal="center" wrapText="1"/>
    </xf>
    <xf numFmtId="0" fontId="10" fillId="21" borderId="4" xfId="0" applyFont="1" applyFill="1" applyBorder="1" applyAlignment="1">
      <alignment horizontal="center" wrapText="1"/>
    </xf>
    <xf numFmtId="0" fontId="10" fillId="21" borderId="9" xfId="0" applyFont="1" applyFill="1" applyBorder="1" applyAlignment="1">
      <alignment horizontal="center" wrapText="1"/>
    </xf>
    <xf numFmtId="0" fontId="10" fillId="0" borderId="32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21" borderId="30" xfId="0" applyFont="1" applyFill="1" applyBorder="1" applyAlignment="1">
      <alignment horizontal="center"/>
    </xf>
    <xf numFmtId="0" fontId="10" fillId="53" borderId="10" xfId="0" applyFont="1" applyFill="1" applyBorder="1" applyAlignment="1">
      <alignment horizontal="center"/>
    </xf>
    <xf numFmtId="0" fontId="10" fillId="53" borderId="30" xfId="0" applyFont="1" applyFill="1" applyBorder="1" applyAlignment="1">
      <alignment horizontal="center"/>
    </xf>
    <xf numFmtId="0" fontId="10" fillId="53" borderId="31" xfId="0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10" fillId="12" borderId="44" xfId="0" applyFont="1" applyFill="1" applyBorder="1" applyAlignment="1">
      <alignment horizontal="center"/>
    </xf>
    <xf numFmtId="0" fontId="10" fillId="12" borderId="43" xfId="0" applyFont="1" applyFill="1" applyBorder="1" applyAlignment="1">
      <alignment horizontal="center"/>
    </xf>
    <xf numFmtId="0" fontId="10" fillId="12" borderId="42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58" fillId="85" borderId="4" xfId="0" applyFont="1" applyFill="1" applyBorder="1" applyAlignment="1">
      <alignment horizontal="center"/>
    </xf>
    <xf numFmtId="0" fontId="58" fillId="85" borderId="9" xfId="0" applyFont="1" applyFill="1" applyBorder="1" applyAlignment="1">
      <alignment horizontal="center"/>
    </xf>
    <xf numFmtId="0" fontId="58" fillId="85" borderId="16" xfId="0" applyFont="1" applyFill="1" applyBorder="1" applyAlignment="1">
      <alignment horizontal="center"/>
    </xf>
    <xf numFmtId="0" fontId="58" fillId="79" borderId="58" xfId="0" applyFont="1" applyFill="1" applyBorder="1" applyAlignment="1">
      <alignment horizontal="center" vertical="center"/>
    </xf>
    <xf numFmtId="0" fontId="58" fillId="79" borderId="68" xfId="0" applyFont="1" applyFill="1" applyBorder="1" applyAlignment="1">
      <alignment horizontal="center" vertical="center"/>
    </xf>
    <xf numFmtId="0" fontId="58" fillId="79" borderId="65" xfId="0" applyFont="1" applyFill="1" applyBorder="1" applyAlignment="1">
      <alignment horizontal="center" vertical="center"/>
    </xf>
    <xf numFmtId="0" fontId="59" fillId="79" borderId="58" xfId="0" applyFont="1" applyFill="1" applyBorder="1" applyAlignment="1">
      <alignment horizontal="center" vertical="center" wrapText="1" shrinkToFit="1"/>
    </xf>
    <xf numFmtId="0" fontId="59" fillId="79" borderId="65" xfId="0" applyFont="1" applyFill="1" applyBorder="1" applyAlignment="1">
      <alignment horizontal="center" vertical="center" wrapText="1" shrinkToFit="1"/>
    </xf>
    <xf numFmtId="0" fontId="58" fillId="79" borderId="58" xfId="0" applyFont="1" applyFill="1" applyBorder="1" applyAlignment="1">
      <alignment horizontal="center" vertical="center" wrapText="1"/>
    </xf>
    <xf numFmtId="0" fontId="58" fillId="79" borderId="65" xfId="0" applyFont="1" applyFill="1" applyBorder="1" applyAlignment="1">
      <alignment horizontal="center" vertical="center" wrapText="1"/>
    </xf>
    <xf numFmtId="0" fontId="58" fillId="79" borderId="68" xfId="0" applyFont="1" applyFill="1" applyBorder="1" applyAlignment="1">
      <alignment horizontal="center" vertical="center" wrapText="1"/>
    </xf>
    <xf numFmtId="0" fontId="58" fillId="80" borderId="58" xfId="0" applyFont="1" applyFill="1" applyBorder="1" applyAlignment="1">
      <alignment horizontal="center" vertical="center" wrapText="1" shrinkToFit="1"/>
    </xf>
    <xf numFmtId="0" fontId="58" fillId="80" borderId="65" xfId="0" applyFont="1" applyFill="1" applyBorder="1" applyAlignment="1">
      <alignment horizontal="center" vertical="center" wrapText="1" shrinkToFit="1"/>
    </xf>
    <xf numFmtId="0" fontId="58" fillId="78" borderId="59" xfId="0" applyFont="1" applyFill="1" applyBorder="1" applyAlignment="1">
      <alignment horizontal="center"/>
    </xf>
    <xf numFmtId="0" fontId="58" fillId="78" borderId="60" xfId="0" applyFont="1" applyFill="1" applyBorder="1" applyAlignment="1">
      <alignment horizontal="center"/>
    </xf>
    <xf numFmtId="0" fontId="58" fillId="81" borderId="61" xfId="0" applyFont="1" applyFill="1" applyBorder="1" applyAlignment="1">
      <alignment horizontal="center"/>
    </xf>
    <xf numFmtId="0" fontId="58" fillId="81" borderId="62" xfId="0" applyFont="1" applyFill="1" applyBorder="1" applyAlignment="1">
      <alignment horizontal="center"/>
    </xf>
    <xf numFmtId="0" fontId="58" fillId="81" borderId="63" xfId="0" applyFont="1" applyFill="1" applyBorder="1" applyAlignment="1">
      <alignment horizontal="center"/>
    </xf>
    <xf numFmtId="0" fontId="58" fillId="82" borderId="64" xfId="0" applyFont="1" applyFill="1" applyBorder="1" applyAlignment="1">
      <alignment horizontal="center"/>
    </xf>
    <xf numFmtId="0" fontId="58" fillId="82" borderId="59" xfId="0" applyFont="1" applyFill="1" applyBorder="1" applyAlignment="1">
      <alignment horizontal="center"/>
    </xf>
    <xf numFmtId="0" fontId="58" fillId="82" borderId="60" xfId="0" applyFont="1" applyFill="1" applyBorder="1" applyAlignment="1">
      <alignment horizontal="center"/>
    </xf>
    <xf numFmtId="0" fontId="58" fillId="83" borderId="64" xfId="0" applyFont="1" applyFill="1" applyBorder="1" applyAlignment="1">
      <alignment horizontal="center"/>
    </xf>
    <xf numFmtId="0" fontId="58" fillId="83" borderId="59" xfId="0" applyFont="1" applyFill="1" applyBorder="1" applyAlignment="1">
      <alignment horizontal="center"/>
    </xf>
    <xf numFmtId="0" fontId="58" fillId="83" borderId="60" xfId="0" applyFont="1" applyFill="1" applyBorder="1" applyAlignment="1">
      <alignment horizontal="center"/>
    </xf>
    <xf numFmtId="0" fontId="58" fillId="79" borderId="66" xfId="0" applyFont="1" applyFill="1" applyBorder="1" applyAlignment="1">
      <alignment horizontal="center"/>
    </xf>
    <xf numFmtId="0" fontId="58" fillId="79" borderId="67" xfId="0" applyFont="1" applyFill="1" applyBorder="1" applyAlignment="1">
      <alignment horizontal="center"/>
    </xf>
    <xf numFmtId="0" fontId="58" fillId="79" borderId="64" xfId="0" applyFont="1" applyFill="1" applyBorder="1" applyAlignment="1">
      <alignment horizontal="center" vertical="center"/>
    </xf>
    <xf numFmtId="0" fontId="58" fillId="79" borderId="60" xfId="0" applyFont="1" applyFill="1" applyBorder="1" applyAlignment="1">
      <alignment horizontal="center" vertical="center"/>
    </xf>
    <xf numFmtId="0" fontId="58" fillId="87" borderId="64" xfId="0" applyFont="1" applyFill="1" applyBorder="1" applyAlignment="1">
      <alignment horizontal="center"/>
    </xf>
    <xf numFmtId="0" fontId="58" fillId="87" borderId="59" xfId="0" applyFont="1" applyFill="1" applyBorder="1" applyAlignment="1">
      <alignment horizontal="center"/>
    </xf>
    <xf numFmtId="0" fontId="58" fillId="0" borderId="58" xfId="0" applyFont="1" applyFill="1" applyBorder="1" applyAlignment="1">
      <alignment horizontal="center" vertical="center"/>
    </xf>
    <xf numFmtId="0" fontId="58" fillId="0" borderId="65" xfId="0" applyFont="1" applyFill="1" applyBorder="1" applyAlignment="1">
      <alignment horizontal="center" vertical="center"/>
    </xf>
    <xf numFmtId="0" fontId="58" fillId="0" borderId="68" xfId="0" applyFont="1" applyFill="1" applyBorder="1" applyAlignment="1">
      <alignment horizontal="center" vertical="center"/>
    </xf>
    <xf numFmtId="0" fontId="58" fillId="0" borderId="58" xfId="0" applyFont="1" applyFill="1" applyBorder="1" applyAlignment="1">
      <alignment horizontal="center" vertical="center" wrapText="1"/>
    </xf>
    <xf numFmtId="0" fontId="58" fillId="0" borderId="65" xfId="0" applyFont="1" applyFill="1" applyBorder="1" applyAlignment="1">
      <alignment horizontal="center" vertical="center" wrapText="1"/>
    </xf>
    <xf numFmtId="0" fontId="58" fillId="0" borderId="68" xfId="0" applyFont="1" applyFill="1" applyBorder="1" applyAlignment="1">
      <alignment horizontal="center" vertical="center" wrapText="1"/>
    </xf>
    <xf numFmtId="0" fontId="58" fillId="88" borderId="61" xfId="0" applyFont="1" applyFill="1" applyBorder="1" applyAlignment="1">
      <alignment horizontal="center" vertical="center"/>
    </xf>
    <xf numFmtId="0" fontId="58" fillId="88" borderId="62" xfId="0" applyFont="1" applyFill="1" applyBorder="1" applyAlignment="1">
      <alignment horizontal="center" vertical="center"/>
    </xf>
    <xf numFmtId="0" fontId="58" fillId="88" borderId="63" xfId="0" applyFont="1" applyFill="1" applyBorder="1" applyAlignment="1">
      <alignment horizontal="center" vertical="center"/>
    </xf>
    <xf numFmtId="0" fontId="58" fillId="88" borderId="71" xfId="0" applyFont="1" applyFill="1" applyBorder="1" applyAlignment="1">
      <alignment horizontal="center" vertical="center"/>
    </xf>
    <xf numFmtId="0" fontId="58" fillId="88" borderId="66" xfId="0" applyFont="1" applyFill="1" applyBorder="1" applyAlignment="1">
      <alignment horizontal="center" vertical="center"/>
    </xf>
    <xf numFmtId="0" fontId="58" fillId="88" borderId="67" xfId="0" applyFont="1" applyFill="1" applyBorder="1" applyAlignment="1">
      <alignment horizontal="center" vertical="center"/>
    </xf>
    <xf numFmtId="0" fontId="58" fillId="87" borderId="60" xfId="0" applyFont="1" applyFill="1" applyBorder="1" applyAlignment="1">
      <alignment horizontal="center"/>
    </xf>
    <xf numFmtId="0" fontId="58" fillId="89" borderId="64" xfId="0" applyFont="1" applyFill="1" applyBorder="1" applyAlignment="1">
      <alignment horizontal="center"/>
    </xf>
    <xf numFmtId="0" fontId="58" fillId="89" borderId="59" xfId="0" applyFont="1" applyFill="1" applyBorder="1" applyAlignment="1">
      <alignment horizontal="center"/>
    </xf>
    <xf numFmtId="0" fontId="58" fillId="89" borderId="60" xfId="0" applyFont="1" applyFill="1" applyBorder="1" applyAlignment="1">
      <alignment horizontal="center"/>
    </xf>
    <xf numFmtId="0" fontId="58" fillId="85" borderId="64" xfId="0" applyFont="1" applyFill="1" applyBorder="1" applyAlignment="1">
      <alignment horizontal="center"/>
    </xf>
    <xf numFmtId="0" fontId="58" fillId="85" borderId="59" xfId="0" applyFont="1" applyFill="1" applyBorder="1" applyAlignment="1">
      <alignment horizontal="center"/>
    </xf>
    <xf numFmtId="0" fontId="58" fillId="85" borderId="60" xfId="0" applyFont="1" applyFill="1" applyBorder="1" applyAlignment="1">
      <alignment horizontal="center"/>
    </xf>
    <xf numFmtId="0" fontId="58" fillId="90" borderId="64" xfId="0" applyFont="1" applyFill="1" applyBorder="1" applyAlignment="1">
      <alignment horizontal="center"/>
    </xf>
    <xf numFmtId="0" fontId="58" fillId="90" borderId="59" xfId="0" applyFont="1" applyFill="1" applyBorder="1" applyAlignment="1">
      <alignment horizontal="center"/>
    </xf>
    <xf numFmtId="0" fontId="58" fillId="90" borderId="60" xfId="0" applyFont="1" applyFill="1" applyBorder="1" applyAlignment="1">
      <alignment horizontal="center"/>
    </xf>
    <xf numFmtId="0" fontId="58" fillId="91" borderId="64" xfId="0" applyFont="1" applyFill="1" applyBorder="1" applyAlignment="1">
      <alignment horizontal="center"/>
    </xf>
    <xf numFmtId="0" fontId="58" fillId="91" borderId="59" xfId="0" applyFont="1" applyFill="1" applyBorder="1" applyAlignment="1">
      <alignment horizontal="center"/>
    </xf>
    <xf numFmtId="0" fontId="58" fillId="91" borderId="60" xfId="0" applyFont="1" applyFill="1" applyBorder="1" applyAlignment="1">
      <alignment horizontal="center"/>
    </xf>
    <xf numFmtId="0" fontId="59" fillId="80" borderId="58" xfId="0" applyFont="1" applyFill="1" applyBorder="1" applyAlignment="1">
      <alignment horizontal="center" vertical="center"/>
    </xf>
    <xf numFmtId="0" fontId="59" fillId="80" borderId="68" xfId="0" applyFont="1" applyFill="1" applyBorder="1" applyAlignment="1">
      <alignment horizontal="center" vertical="center"/>
    </xf>
    <xf numFmtId="0" fontId="59" fillId="94" borderId="58" xfId="0" applyFont="1" applyFill="1" applyBorder="1" applyAlignment="1">
      <alignment horizontal="center" vertical="center"/>
    </xf>
    <xf numFmtId="0" fontId="59" fillId="94" borderId="68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/>
    </xf>
    <xf numFmtId="0" fontId="6" fillId="0" borderId="1" xfId="0" applyFont="1" applyBorder="1"/>
    <xf numFmtId="191" fontId="6" fillId="0" borderId="1" xfId="1" applyNumberFormat="1" applyFont="1" applyBorder="1"/>
    <xf numFmtId="191" fontId="5" fillId="0" borderId="1" xfId="0" applyNumberFormat="1" applyFont="1" applyBorder="1"/>
  </cellXfs>
  <cellStyles count="184">
    <cellStyle name="20% - Accent1" xfId="28" builtinId="30" customBuiltin="1"/>
    <cellStyle name="20% - Accent1 2" xfId="60"/>
    <cellStyle name="20% - Accent1 2 2" xfId="113"/>
    <cellStyle name="20% - Accent1 3" xfId="114"/>
    <cellStyle name="20% - Accent2" xfId="32" builtinId="34" customBuiltin="1"/>
    <cellStyle name="20% - Accent2 2" xfId="62"/>
    <cellStyle name="20% - Accent2 2 2" xfId="115"/>
    <cellStyle name="20% - Accent2 3" xfId="116"/>
    <cellStyle name="20% - Accent3" xfId="36" builtinId="38" customBuiltin="1"/>
    <cellStyle name="20% - Accent3 2" xfId="64"/>
    <cellStyle name="20% - Accent3 2 2" xfId="117"/>
    <cellStyle name="20% - Accent3 3" xfId="118"/>
    <cellStyle name="20% - Accent4" xfId="40" builtinId="42" customBuiltin="1"/>
    <cellStyle name="20% - Accent4 2" xfId="66"/>
    <cellStyle name="20% - Accent4 2 2" xfId="119"/>
    <cellStyle name="20% - Accent4 3" xfId="120"/>
    <cellStyle name="20% - Accent5" xfId="44" builtinId="46" customBuiltin="1"/>
    <cellStyle name="20% - Accent5 2" xfId="68"/>
    <cellStyle name="20% - Accent5 2 2" xfId="121"/>
    <cellStyle name="20% - Accent5 3" xfId="122"/>
    <cellStyle name="20% - Accent6" xfId="48" builtinId="50" customBuiltin="1"/>
    <cellStyle name="20% - Accent6 2" xfId="70"/>
    <cellStyle name="20% - Accent6 2 2" xfId="123"/>
    <cellStyle name="20% - Accent6 3" xfId="124"/>
    <cellStyle name="40% - Accent1" xfId="29" builtinId="31" customBuiltin="1"/>
    <cellStyle name="40% - Accent1 2" xfId="61"/>
    <cellStyle name="40% - Accent1 2 2" xfId="125"/>
    <cellStyle name="40% - Accent1 3" xfId="126"/>
    <cellStyle name="40% - Accent2" xfId="33" builtinId="35" customBuiltin="1"/>
    <cellStyle name="40% - Accent2 2" xfId="63"/>
    <cellStyle name="40% - Accent2 2 2" xfId="127"/>
    <cellStyle name="40% - Accent2 3" xfId="128"/>
    <cellStyle name="40% - Accent3" xfId="37" builtinId="39" customBuiltin="1"/>
    <cellStyle name="40% - Accent3 2" xfId="65"/>
    <cellStyle name="40% - Accent3 2 2" xfId="129"/>
    <cellStyle name="40% - Accent3 3" xfId="130"/>
    <cellStyle name="40% - Accent4" xfId="41" builtinId="43" customBuiltin="1"/>
    <cellStyle name="40% - Accent4 2" xfId="67"/>
    <cellStyle name="40% - Accent4 2 2" xfId="131"/>
    <cellStyle name="40% - Accent4 3" xfId="132"/>
    <cellStyle name="40% - Accent5" xfId="45" builtinId="47" customBuiltin="1"/>
    <cellStyle name="40% - Accent5 2" xfId="69"/>
    <cellStyle name="40% - Accent5 2 2" xfId="133"/>
    <cellStyle name="40% - Accent5 3" xfId="134"/>
    <cellStyle name="40% - Accent6" xfId="49" builtinId="51" customBuiltin="1"/>
    <cellStyle name="40% - Accent6 2" xfId="71"/>
    <cellStyle name="40% - Accent6 2 2" xfId="135"/>
    <cellStyle name="40% - Accent6 3" xfId="136"/>
    <cellStyle name="60% - Accent1" xfId="30" builtinId="32" customBuiltin="1"/>
    <cellStyle name="60% - Accent1 2" xfId="79"/>
    <cellStyle name="60% - Accent1 2 2" xfId="137"/>
    <cellStyle name="60% - Accent2" xfId="34" builtinId="36" customBuiltin="1"/>
    <cellStyle name="60% - Accent2 2" xfId="80"/>
    <cellStyle name="60% - Accent2 2 2" xfId="138"/>
    <cellStyle name="60% - Accent3" xfId="38" builtinId="40" customBuiltin="1"/>
    <cellStyle name="60% - Accent3 2" xfId="81"/>
    <cellStyle name="60% - Accent3 2 2" xfId="139"/>
    <cellStyle name="60% - Accent4" xfId="42" builtinId="44" customBuiltin="1"/>
    <cellStyle name="60% - Accent4 2" xfId="82"/>
    <cellStyle name="60% - Accent4 2 2" xfId="140"/>
    <cellStyle name="60% - Accent5" xfId="46" builtinId="48" customBuiltin="1"/>
    <cellStyle name="60% - Accent5 2" xfId="83"/>
    <cellStyle name="60% - Accent5 2 2" xfId="141"/>
    <cellStyle name="60% - Accent6" xfId="50" builtinId="52" customBuiltin="1"/>
    <cellStyle name="60% - Accent6 2" xfId="84"/>
    <cellStyle name="60% - Accent6 2 2" xfId="142"/>
    <cellStyle name="Accent1" xfId="27" builtinId="29" customBuiltin="1"/>
    <cellStyle name="Accent1 2" xfId="85"/>
    <cellStyle name="Accent1 2 2" xfId="143"/>
    <cellStyle name="Accent2" xfId="31" builtinId="33" customBuiltin="1"/>
    <cellStyle name="Accent2 2" xfId="86"/>
    <cellStyle name="Accent2 2 2" xfId="144"/>
    <cellStyle name="Accent3" xfId="35" builtinId="37" customBuiltin="1"/>
    <cellStyle name="Accent3 2" xfId="87"/>
    <cellStyle name="Accent3 2 2" xfId="145"/>
    <cellStyle name="Accent4" xfId="39" builtinId="41" customBuiltin="1"/>
    <cellStyle name="Accent4 2" xfId="88"/>
    <cellStyle name="Accent4 2 2" xfId="146"/>
    <cellStyle name="Accent5" xfId="43" builtinId="45" customBuiltin="1"/>
    <cellStyle name="Accent5 2" xfId="89"/>
    <cellStyle name="Accent5 2 2" xfId="147"/>
    <cellStyle name="Accent6" xfId="47" builtinId="49" customBuiltin="1"/>
    <cellStyle name="Accent6 2" xfId="90"/>
    <cellStyle name="Accent6 2 2" xfId="148"/>
    <cellStyle name="Bad" xfId="16" builtinId="27" customBuiltin="1"/>
    <cellStyle name="Bad 2" xfId="91"/>
    <cellStyle name="Bad 2 2" xfId="149"/>
    <cellStyle name="Calculation" xfId="20" builtinId="22" customBuiltin="1"/>
    <cellStyle name="Calculation 2" xfId="92"/>
    <cellStyle name="Calculation 2 2" xfId="150"/>
    <cellStyle name="Check Cell" xfId="22" builtinId="23" customBuiltin="1"/>
    <cellStyle name="Check Cell 2" xfId="93"/>
    <cellStyle name="Check Cell 2 2" xfId="151"/>
    <cellStyle name="Comma" xfId="1" builtinId="3"/>
    <cellStyle name="Comma 2" xfId="5"/>
    <cellStyle name="Comma 2 2" xfId="9"/>
    <cellStyle name="Comma 2 2 2" xfId="108"/>
    <cellStyle name="Comma 2 2 3" xfId="154"/>
    <cellStyle name="Comma 2 3" xfId="153"/>
    <cellStyle name="Comma 3" xfId="8"/>
    <cellStyle name="Comma 3 2" xfId="73"/>
    <cellStyle name="Comma 3 2 2" xfId="156"/>
    <cellStyle name="Comma 3 3" xfId="57"/>
    <cellStyle name="Comma 3 3 2" xfId="157"/>
    <cellStyle name="Comma 3 4" xfId="52"/>
    <cellStyle name="Comma 3 5" xfId="155"/>
    <cellStyle name="Comma 4" xfId="3"/>
    <cellStyle name="Comma 4 2" xfId="56"/>
    <cellStyle name="Comma 4 3" xfId="158"/>
    <cellStyle name="Comma 5" xfId="159"/>
    <cellStyle name="Comma 6" xfId="152"/>
    <cellStyle name="Explanatory Text" xfId="25" builtinId="53" customBuiltin="1"/>
    <cellStyle name="Explanatory Text 2" xfId="94"/>
    <cellStyle name="Explanatory Text 2 2" xfId="160"/>
    <cellStyle name="Good" xfId="15" builtinId="26" customBuiltin="1"/>
    <cellStyle name="Good 2" xfId="95"/>
    <cellStyle name="Good 2 2" xfId="161"/>
    <cellStyle name="Heading 1" xfId="11" builtinId="16" customBuiltin="1"/>
    <cellStyle name="Heading 1 2" xfId="96"/>
    <cellStyle name="Heading 1 2 2" xfId="162"/>
    <cellStyle name="Heading 2" xfId="12" builtinId="17" customBuiltin="1"/>
    <cellStyle name="Heading 2 2" xfId="97"/>
    <cellStyle name="Heading 2 2 2" xfId="163"/>
    <cellStyle name="Heading 3" xfId="13" builtinId="18" customBuiltin="1"/>
    <cellStyle name="Heading 3 2" xfId="98"/>
    <cellStyle name="Heading 3 2 2" xfId="164"/>
    <cellStyle name="Heading 4" xfId="14" builtinId="19" customBuiltin="1"/>
    <cellStyle name="Heading 4 2" xfId="99"/>
    <cellStyle name="Heading 4 2 2" xfId="165"/>
    <cellStyle name="Input" xfId="18" builtinId="20" customBuiltin="1"/>
    <cellStyle name="Input 2" xfId="100"/>
    <cellStyle name="Input 2 2" xfId="166"/>
    <cellStyle name="Linked Cell" xfId="21" builtinId="24" customBuiltin="1"/>
    <cellStyle name="Linked Cell 2" xfId="101"/>
    <cellStyle name="Linked Cell 2 2" xfId="167"/>
    <cellStyle name="Neutral" xfId="17" builtinId="28" customBuiltin="1"/>
    <cellStyle name="Neutral 2" xfId="102"/>
    <cellStyle name="Neutral 2 2" xfId="168"/>
    <cellStyle name="Normal" xfId="0" builtinId="0"/>
    <cellStyle name="Normal 2" xfId="4"/>
    <cellStyle name="Normal 2 2" xfId="72"/>
    <cellStyle name="Normal 2 2 2" xfId="170"/>
    <cellStyle name="Normal 2 3" xfId="58"/>
    <cellStyle name="Normal 2 3 2" xfId="171"/>
    <cellStyle name="Normal 2 4" xfId="51"/>
    <cellStyle name="Normal 2 5" xfId="169"/>
    <cellStyle name="Normal 3" xfId="6"/>
    <cellStyle name="Normal 3 2" xfId="74"/>
    <cellStyle name="Normal 3 2 2" xfId="110"/>
    <cellStyle name="Normal 3 2 3" xfId="109"/>
    <cellStyle name="Normal 3 2 4" xfId="173"/>
    <cellStyle name="Normal 3 3" xfId="53"/>
    <cellStyle name="Normal 3 4" xfId="172"/>
    <cellStyle name="Normal 4" xfId="7"/>
    <cellStyle name="Normal 4 2" xfId="55"/>
    <cellStyle name="Normal 4 3" xfId="174"/>
    <cellStyle name="Normal 5" xfId="2"/>
    <cellStyle name="Normal 5 2" xfId="76"/>
    <cellStyle name="Normal 5 3" xfId="78"/>
    <cellStyle name="Normal 5 4" xfId="175"/>
    <cellStyle name="Normal 6" xfId="77"/>
    <cellStyle name="Normal 6 2" xfId="107"/>
    <cellStyle name="Normal 7" xfId="111"/>
    <cellStyle name="Normal 8" xfId="112"/>
    <cellStyle name="Note" xfId="24" builtinId="10" customBuiltin="1"/>
    <cellStyle name="Note 2" xfId="54"/>
    <cellStyle name="Note 2 2" xfId="75"/>
    <cellStyle name="Note 2 2 2" xfId="177"/>
    <cellStyle name="Note 2 3" xfId="176"/>
    <cellStyle name="Note 3" xfId="59"/>
    <cellStyle name="Note 3 2" xfId="178"/>
    <cellStyle name="Output" xfId="19" builtinId="21" customBuiltin="1"/>
    <cellStyle name="Output 2" xfId="103"/>
    <cellStyle name="Output 2 2" xfId="179"/>
    <cellStyle name="Title" xfId="10" builtinId="15" customBuiltin="1"/>
    <cellStyle name="Title 2" xfId="104"/>
    <cellStyle name="Title 2 2" xfId="180"/>
    <cellStyle name="Total" xfId="26" builtinId="25" customBuiltin="1"/>
    <cellStyle name="Total 2" xfId="105"/>
    <cellStyle name="Total 2 2" xfId="181"/>
    <cellStyle name="Warning Text" xfId="23" builtinId="11" customBuiltin="1"/>
    <cellStyle name="Warning Text 2" xfId="106"/>
    <cellStyle name="Warning Text 2 2" xfId="182"/>
    <cellStyle name="จุลภาค 2" xfId="183"/>
  </cellStyles>
  <dxfs count="15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RowHeight="14.25"/>
  <cols>
    <col min="1" max="1" width="14.125" customWidth="1"/>
    <col min="2" max="2" width="8.625" bestFit="1" customWidth="1"/>
    <col min="3" max="3" width="9.125" customWidth="1"/>
    <col min="4" max="4" width="7.25" customWidth="1"/>
    <col min="6" max="6" width="7.75" bestFit="1" customWidth="1"/>
    <col min="7" max="8" width="13.5" customWidth="1"/>
    <col min="9" max="10" width="12.5" customWidth="1"/>
    <col min="11" max="11" width="11.75" customWidth="1"/>
    <col min="12" max="13" width="8.625" bestFit="1" customWidth="1"/>
    <col min="15" max="15" width="9.875" bestFit="1" customWidth="1"/>
    <col min="16" max="16" width="7.75" bestFit="1" customWidth="1"/>
    <col min="17" max="17" width="6.375" bestFit="1" customWidth="1"/>
    <col min="18" max="18" width="6.875" bestFit="1" customWidth="1"/>
    <col min="19" max="19" width="7.5" bestFit="1" customWidth="1"/>
    <col min="20" max="20" width="9.375" bestFit="1" customWidth="1"/>
    <col min="21" max="21" width="7.75" bestFit="1" customWidth="1"/>
    <col min="22" max="22" width="11.625" bestFit="1" customWidth="1"/>
    <col min="23" max="23" width="10.75" bestFit="1" customWidth="1"/>
    <col min="24" max="24" width="9.875" bestFit="1" customWidth="1"/>
    <col min="25" max="25" width="11.625" bestFit="1" customWidth="1"/>
    <col min="26" max="26" width="9.875" bestFit="1" customWidth="1"/>
  </cols>
  <sheetData>
    <row r="1" spans="1:26" s="129" customFormat="1"/>
    <row r="2" spans="1:26" ht="21">
      <c r="A2" s="81"/>
      <c r="B2" s="454" t="s">
        <v>210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81"/>
      <c r="W2" s="71"/>
      <c r="X2" s="71"/>
      <c r="Y2" s="71"/>
      <c r="Z2" s="70"/>
    </row>
    <row r="3" spans="1:26" ht="18.75">
      <c r="A3" s="461" t="s">
        <v>25</v>
      </c>
      <c r="B3" s="463" t="s">
        <v>27</v>
      </c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2" t="s">
        <v>211</v>
      </c>
      <c r="W3" s="462"/>
      <c r="X3" s="462"/>
      <c r="Y3" s="462"/>
      <c r="Z3" s="462"/>
    </row>
    <row r="4" spans="1:26" ht="18.75">
      <c r="A4" s="461"/>
      <c r="B4" s="464" t="s">
        <v>28</v>
      </c>
      <c r="C4" s="464"/>
      <c r="D4" s="464"/>
      <c r="E4" s="464"/>
      <c r="F4" s="464"/>
      <c r="G4" s="465" t="s">
        <v>116</v>
      </c>
      <c r="H4" s="465"/>
      <c r="I4" s="465"/>
      <c r="J4" s="465"/>
      <c r="K4" s="465"/>
      <c r="L4" s="466" t="s">
        <v>29</v>
      </c>
      <c r="M4" s="466"/>
      <c r="N4" s="466"/>
      <c r="O4" s="466"/>
      <c r="P4" s="466"/>
      <c r="Q4" s="467" t="s">
        <v>30</v>
      </c>
      <c r="R4" s="467"/>
      <c r="S4" s="467"/>
      <c r="T4" s="467"/>
      <c r="U4" s="467"/>
      <c r="V4" s="462"/>
      <c r="W4" s="462"/>
      <c r="X4" s="462"/>
      <c r="Y4" s="462"/>
      <c r="Z4" s="462"/>
    </row>
    <row r="5" spans="1:26" ht="21">
      <c r="A5" s="461"/>
      <c r="B5" s="293" t="s">
        <v>36</v>
      </c>
      <c r="C5" s="312" t="s">
        <v>32</v>
      </c>
      <c r="D5" s="313" t="s">
        <v>33</v>
      </c>
      <c r="E5" s="18" t="s">
        <v>34</v>
      </c>
      <c r="F5" s="314" t="s">
        <v>35</v>
      </c>
      <c r="G5" s="320" t="s">
        <v>36</v>
      </c>
      <c r="H5" s="312" t="s">
        <v>32</v>
      </c>
      <c r="I5" s="313" t="s">
        <v>33</v>
      </c>
      <c r="J5" s="312" t="s">
        <v>34</v>
      </c>
      <c r="K5" s="314" t="s">
        <v>35</v>
      </c>
      <c r="L5" s="308" t="s">
        <v>36</v>
      </c>
      <c r="M5" s="312" t="s">
        <v>32</v>
      </c>
      <c r="N5" s="313" t="s">
        <v>33</v>
      </c>
      <c r="O5" s="18" t="s">
        <v>34</v>
      </c>
      <c r="P5" s="314" t="s">
        <v>35</v>
      </c>
      <c r="Q5" s="319" t="s">
        <v>36</v>
      </c>
      <c r="R5" s="72" t="s">
        <v>32</v>
      </c>
      <c r="S5" s="73" t="s">
        <v>33</v>
      </c>
      <c r="T5" s="217" t="s">
        <v>34</v>
      </c>
      <c r="U5" s="75" t="s">
        <v>35</v>
      </c>
      <c r="V5" s="294" t="s">
        <v>31</v>
      </c>
      <c r="W5" s="217" t="s">
        <v>32</v>
      </c>
      <c r="X5" s="73" t="s">
        <v>33</v>
      </c>
      <c r="Y5" s="74" t="s">
        <v>34</v>
      </c>
      <c r="Z5" s="75" t="s">
        <v>35</v>
      </c>
    </row>
    <row r="6" spans="1:26" ht="21">
      <c r="A6" s="92" t="s">
        <v>9</v>
      </c>
      <c r="B6" s="85">
        <f>C6+D6+E6+F6</f>
        <v>53130</v>
      </c>
      <c r="C6" s="315">
        <v>39463</v>
      </c>
      <c r="D6" s="315">
        <v>5110</v>
      </c>
      <c r="E6" s="315">
        <v>7379</v>
      </c>
      <c r="F6" s="315">
        <v>1178</v>
      </c>
      <c r="G6" s="317">
        <f>H6+I6+J6+K6</f>
        <v>113744.8968</v>
      </c>
      <c r="H6" s="318">
        <v>87337.1155</v>
      </c>
      <c r="I6" s="318">
        <v>8532.0578999999998</v>
      </c>
      <c r="J6" s="318">
        <v>15907.910899999999</v>
      </c>
      <c r="K6" s="318">
        <v>1967.8125</v>
      </c>
      <c r="L6" s="316">
        <f>M6+N6+O6+P6</f>
        <v>298926</v>
      </c>
      <c r="M6" s="315">
        <v>224848</v>
      </c>
      <c r="N6" s="315">
        <v>23707</v>
      </c>
      <c r="O6" s="315">
        <v>45169</v>
      </c>
      <c r="P6" s="315">
        <v>5202</v>
      </c>
      <c r="Q6" s="216">
        <f>G6/B6</f>
        <v>2.1408789158667418</v>
      </c>
      <c r="R6" s="79">
        <f>H6/C6</f>
        <v>2.2131392823657605</v>
      </c>
      <c r="S6" s="79">
        <f>I6/D6</f>
        <v>1.669678649706458</v>
      </c>
      <c r="T6" s="79">
        <f>J6/E6</f>
        <v>2.1558356010299495</v>
      </c>
      <c r="U6" s="79">
        <f>K6/F6</f>
        <v>1.6704690152801358</v>
      </c>
      <c r="V6" s="83">
        <f>W6+X6+Y6+Z6</f>
        <v>811178</v>
      </c>
      <c r="W6" s="84">
        <v>528560</v>
      </c>
      <c r="X6" s="84">
        <v>91080</v>
      </c>
      <c r="Y6" s="84">
        <v>191538</v>
      </c>
      <c r="Z6" s="455">
        <v>0</v>
      </c>
    </row>
    <row r="7" spans="1:26" ht="21">
      <c r="A7" s="92" t="s">
        <v>10</v>
      </c>
      <c r="B7" s="85">
        <f t="shared" ref="B7:B23" si="0">C7+D7+E7+F7</f>
        <v>3811</v>
      </c>
      <c r="C7" s="315">
        <v>3413</v>
      </c>
      <c r="D7" s="315">
        <v>159</v>
      </c>
      <c r="E7" s="315">
        <v>192</v>
      </c>
      <c r="F7" s="315">
        <v>47</v>
      </c>
      <c r="G7" s="317">
        <f t="shared" ref="G7:G23" si="1">H7+I7+J7+K7</f>
        <v>2358.5088999999998</v>
      </c>
      <c r="H7" s="318">
        <v>2124.1736000000001</v>
      </c>
      <c r="I7" s="318">
        <v>83.468000000000004</v>
      </c>
      <c r="J7" s="318">
        <v>114.8505</v>
      </c>
      <c r="K7" s="318">
        <v>36.016799999999996</v>
      </c>
      <c r="L7" s="316">
        <f>SUM(M7:P7)</f>
        <v>9552</v>
      </c>
      <c r="M7" s="315">
        <v>8478</v>
      </c>
      <c r="N7" s="315">
        <v>357</v>
      </c>
      <c r="O7" s="315">
        <v>593</v>
      </c>
      <c r="P7" s="315">
        <v>124</v>
      </c>
      <c r="Q7" s="216">
        <f t="shared" ref="Q7:Q23" si="2">G7/B7</f>
        <v>0.61886877459984246</v>
      </c>
      <c r="R7" s="79">
        <f t="shared" ref="R7:R24" si="3">H7/C7</f>
        <v>0.6223772634046294</v>
      </c>
      <c r="S7" s="79">
        <f t="shared" ref="S7:S24" si="4">I7/D7</f>
        <v>0.52495597484276735</v>
      </c>
      <c r="T7" s="79">
        <f t="shared" ref="T7:T24" si="5">J7/E7</f>
        <v>0.59817968749999995</v>
      </c>
      <c r="U7" s="79">
        <f t="shared" ref="U7:U24" si="6">K7/F7</f>
        <v>0.76631489361702121</v>
      </c>
      <c r="V7" s="83">
        <f t="shared" ref="V7:V23" si="7">W7+X7+Y7+Z7</f>
        <v>99115</v>
      </c>
      <c r="W7" s="84">
        <v>81414</v>
      </c>
      <c r="X7" s="84">
        <v>7409</v>
      </c>
      <c r="Y7" s="84">
        <v>9077</v>
      </c>
      <c r="Z7" s="80">
        <v>1215</v>
      </c>
    </row>
    <row r="8" spans="1:26" ht="21">
      <c r="A8" s="82" t="s">
        <v>11</v>
      </c>
      <c r="B8" s="85">
        <f t="shared" si="0"/>
        <v>2751</v>
      </c>
      <c r="C8" s="315">
        <v>2310</v>
      </c>
      <c r="D8" s="315">
        <v>121</v>
      </c>
      <c r="E8" s="315">
        <v>228</v>
      </c>
      <c r="F8" s="315">
        <v>92</v>
      </c>
      <c r="G8" s="317">
        <f t="shared" si="1"/>
        <v>1708.0185000000001</v>
      </c>
      <c r="H8" s="318">
        <v>1440.9479000000001</v>
      </c>
      <c r="I8" s="318">
        <v>66.177000000000007</v>
      </c>
      <c r="J8" s="318">
        <v>144.71799999999999</v>
      </c>
      <c r="K8" s="318">
        <v>56.175600000000003</v>
      </c>
      <c r="L8" s="316">
        <f t="shared" ref="L8:L20" si="8">M8+N8+O8+P8</f>
        <v>7709</v>
      </c>
      <c r="M8" s="315">
        <v>6501</v>
      </c>
      <c r="N8" s="315">
        <v>330</v>
      </c>
      <c r="O8" s="315">
        <v>682</v>
      </c>
      <c r="P8" s="315">
        <v>196</v>
      </c>
      <c r="Q8" s="216">
        <f t="shared" si="2"/>
        <v>0.62087186477644496</v>
      </c>
      <c r="R8" s="79">
        <f t="shared" si="3"/>
        <v>0.62378696969696978</v>
      </c>
      <c r="S8" s="79">
        <f t="shared" si="4"/>
        <v>0.54691735537190089</v>
      </c>
      <c r="T8" s="79">
        <f t="shared" si="5"/>
        <v>0.63472807017543853</v>
      </c>
      <c r="U8" s="79">
        <f t="shared" si="6"/>
        <v>0.61060434782608697</v>
      </c>
      <c r="V8" s="83">
        <f t="shared" si="7"/>
        <v>69289</v>
      </c>
      <c r="W8" s="84">
        <v>40531</v>
      </c>
      <c r="X8" s="84">
        <v>10152</v>
      </c>
      <c r="Y8" s="84">
        <v>7740</v>
      </c>
      <c r="Z8" s="80">
        <v>10866</v>
      </c>
    </row>
    <row r="9" spans="1:26" ht="21">
      <c r="A9" s="82" t="s">
        <v>37</v>
      </c>
      <c r="B9" s="85">
        <f t="shared" si="0"/>
        <v>10564</v>
      </c>
      <c r="C9" s="315">
        <v>8745</v>
      </c>
      <c r="D9" s="315">
        <v>337</v>
      </c>
      <c r="E9" s="315">
        <v>1111</v>
      </c>
      <c r="F9" s="315">
        <v>371</v>
      </c>
      <c r="G9" s="317">
        <f t="shared" si="1"/>
        <v>7075.2430999999997</v>
      </c>
      <c r="H9" s="318">
        <v>5756.0935999999992</v>
      </c>
      <c r="I9" s="318">
        <v>186.97910000000002</v>
      </c>
      <c r="J9" s="318">
        <v>868.64859999999999</v>
      </c>
      <c r="K9" s="318">
        <v>263.52179999999998</v>
      </c>
      <c r="L9" s="316">
        <f t="shared" si="8"/>
        <v>22889</v>
      </c>
      <c r="M9" s="315">
        <v>19203</v>
      </c>
      <c r="N9" s="315">
        <v>717</v>
      </c>
      <c r="O9" s="315">
        <v>2329</v>
      </c>
      <c r="P9" s="315">
        <v>640</v>
      </c>
      <c r="Q9" s="216">
        <f t="shared" si="2"/>
        <v>0.6697503881105642</v>
      </c>
      <c r="R9" s="79">
        <f t="shared" si="3"/>
        <v>0.65821539165237275</v>
      </c>
      <c r="S9" s="79">
        <f t="shared" si="4"/>
        <v>0.55483412462908022</v>
      </c>
      <c r="T9" s="79">
        <f t="shared" si="5"/>
        <v>0.78186192619261929</v>
      </c>
      <c r="U9" s="79">
        <f t="shared" si="6"/>
        <v>0.71030134770889486</v>
      </c>
      <c r="V9" s="83">
        <f t="shared" si="7"/>
        <v>140364</v>
      </c>
      <c r="W9" s="84">
        <v>106017</v>
      </c>
      <c r="X9" s="84">
        <v>8112</v>
      </c>
      <c r="Y9" s="84">
        <v>20417</v>
      </c>
      <c r="Z9" s="80">
        <v>5818</v>
      </c>
    </row>
    <row r="10" spans="1:26" ht="21">
      <c r="A10" s="92" t="s">
        <v>12</v>
      </c>
      <c r="B10" s="85">
        <f t="shared" si="0"/>
        <v>8549</v>
      </c>
      <c r="C10" s="315">
        <v>6562</v>
      </c>
      <c r="D10" s="315">
        <v>406</v>
      </c>
      <c r="E10" s="315">
        <v>1107</v>
      </c>
      <c r="F10" s="315">
        <v>474</v>
      </c>
      <c r="G10" s="317">
        <f t="shared" si="1"/>
        <v>6769.2737999999999</v>
      </c>
      <c r="H10" s="318">
        <v>5142.4738000000007</v>
      </c>
      <c r="I10" s="318">
        <v>313.67559999999997</v>
      </c>
      <c r="J10" s="318">
        <v>898.56419999999991</v>
      </c>
      <c r="K10" s="318">
        <v>414.56020000000001</v>
      </c>
      <c r="L10" s="316">
        <f t="shared" si="8"/>
        <v>26495</v>
      </c>
      <c r="M10" s="315">
        <v>20512</v>
      </c>
      <c r="N10" s="315">
        <v>1117</v>
      </c>
      <c r="O10" s="315">
        <v>3650</v>
      </c>
      <c r="P10" s="315">
        <v>1216</v>
      </c>
      <c r="Q10" s="216">
        <f t="shared" si="2"/>
        <v>0.79182054041408356</v>
      </c>
      <c r="R10" s="79">
        <f t="shared" si="3"/>
        <v>0.78367476379152712</v>
      </c>
      <c r="S10" s="79">
        <f t="shared" si="4"/>
        <v>0.77259999999999995</v>
      </c>
      <c r="T10" s="79">
        <f t="shared" si="5"/>
        <v>0.81171111111111105</v>
      </c>
      <c r="U10" s="79">
        <f t="shared" si="6"/>
        <v>0.87459957805907174</v>
      </c>
      <c r="V10" s="83">
        <f t="shared" si="7"/>
        <v>130539</v>
      </c>
      <c r="W10" s="84">
        <v>100573</v>
      </c>
      <c r="X10" s="84">
        <v>9643</v>
      </c>
      <c r="Y10" s="84">
        <v>19958</v>
      </c>
      <c r="Z10" s="88">
        <v>365</v>
      </c>
    </row>
    <row r="11" spans="1:26" ht="21">
      <c r="A11" s="82" t="s">
        <v>13</v>
      </c>
      <c r="B11" s="85">
        <f t="shared" si="0"/>
        <v>2603</v>
      </c>
      <c r="C11" s="315">
        <v>2203</v>
      </c>
      <c r="D11" s="315">
        <v>85</v>
      </c>
      <c r="E11" s="315">
        <v>267</v>
      </c>
      <c r="F11" s="315">
        <v>48</v>
      </c>
      <c r="G11" s="317">
        <f t="shared" si="1"/>
        <v>1693.1887999999999</v>
      </c>
      <c r="H11" s="318">
        <v>1414.2127</v>
      </c>
      <c r="I11" s="318">
        <v>60.319800000000001</v>
      </c>
      <c r="J11" s="318">
        <v>188.22209999999998</v>
      </c>
      <c r="K11" s="318">
        <v>30.434200000000004</v>
      </c>
      <c r="L11" s="316">
        <f t="shared" si="8"/>
        <v>8673</v>
      </c>
      <c r="M11" s="315">
        <v>7316</v>
      </c>
      <c r="N11" s="315">
        <v>277</v>
      </c>
      <c r="O11" s="315">
        <v>952</v>
      </c>
      <c r="P11" s="315">
        <v>128</v>
      </c>
      <c r="Q11" s="216">
        <f t="shared" si="2"/>
        <v>0.65047591240875913</v>
      </c>
      <c r="R11" s="79">
        <f t="shared" si="3"/>
        <v>0.64194857013163864</v>
      </c>
      <c r="S11" s="79">
        <f t="shared" si="4"/>
        <v>0.70964470588235296</v>
      </c>
      <c r="T11" s="79">
        <f t="shared" si="5"/>
        <v>0.70495168539325836</v>
      </c>
      <c r="U11" s="79">
        <f t="shared" si="6"/>
        <v>0.63404583333333342</v>
      </c>
      <c r="V11" s="83">
        <f t="shared" si="7"/>
        <v>94036</v>
      </c>
      <c r="W11" s="455">
        <v>75399</v>
      </c>
      <c r="X11" s="84">
        <v>549</v>
      </c>
      <c r="Y11" s="455">
        <v>0</v>
      </c>
      <c r="Z11" s="88">
        <v>18088</v>
      </c>
    </row>
    <row r="12" spans="1:26" ht="21">
      <c r="A12" s="82" t="s">
        <v>14</v>
      </c>
      <c r="B12" s="85">
        <f t="shared" si="0"/>
        <v>1045</v>
      </c>
      <c r="C12" s="315">
        <v>896</v>
      </c>
      <c r="D12" s="315">
        <v>31</v>
      </c>
      <c r="E12" s="315">
        <v>92</v>
      </c>
      <c r="F12" s="315">
        <v>26</v>
      </c>
      <c r="G12" s="317">
        <f t="shared" si="1"/>
        <v>581.4867999999999</v>
      </c>
      <c r="H12" s="318">
        <v>496.58349999999996</v>
      </c>
      <c r="I12" s="318">
        <v>20.1084</v>
      </c>
      <c r="J12" s="318">
        <v>53.16</v>
      </c>
      <c r="K12" s="318">
        <v>11.6349</v>
      </c>
      <c r="L12" s="316">
        <f t="shared" si="8"/>
        <v>3210</v>
      </c>
      <c r="M12" s="315">
        <v>2787</v>
      </c>
      <c r="N12" s="315">
        <v>97</v>
      </c>
      <c r="O12" s="315">
        <v>288</v>
      </c>
      <c r="P12" s="315">
        <v>38</v>
      </c>
      <c r="Q12" s="216">
        <f t="shared" si="2"/>
        <v>0.55644669856459317</v>
      </c>
      <c r="R12" s="79">
        <f t="shared" si="3"/>
        <v>0.55422265625</v>
      </c>
      <c r="S12" s="79">
        <f t="shared" si="4"/>
        <v>0.64865806451612906</v>
      </c>
      <c r="T12" s="79">
        <f t="shared" si="5"/>
        <v>0.57782608695652171</v>
      </c>
      <c r="U12" s="79">
        <f t="shared" si="6"/>
        <v>0.44749615384615382</v>
      </c>
      <c r="V12" s="83">
        <f t="shared" si="7"/>
        <v>37480</v>
      </c>
      <c r="W12" s="84">
        <v>29813</v>
      </c>
      <c r="X12" s="84">
        <v>1619</v>
      </c>
      <c r="Y12" s="84">
        <v>6012</v>
      </c>
      <c r="Z12" s="80">
        <v>36</v>
      </c>
    </row>
    <row r="13" spans="1:26" ht="21">
      <c r="A13" s="82" t="s">
        <v>15</v>
      </c>
      <c r="B13" s="85">
        <f t="shared" si="0"/>
        <v>17697</v>
      </c>
      <c r="C13" s="315">
        <v>14525</v>
      </c>
      <c r="D13" s="315">
        <v>954</v>
      </c>
      <c r="E13" s="315">
        <v>1676</v>
      </c>
      <c r="F13" s="315">
        <v>542</v>
      </c>
      <c r="G13" s="317">
        <f t="shared" si="1"/>
        <v>20890.398799999999</v>
      </c>
      <c r="H13" s="318">
        <v>16774.815900000001</v>
      </c>
      <c r="I13" s="318">
        <v>1124.6009999999999</v>
      </c>
      <c r="J13" s="318">
        <v>2087.4965999999999</v>
      </c>
      <c r="K13" s="318">
        <v>903.48530000000017</v>
      </c>
      <c r="L13" s="316">
        <f t="shared" si="8"/>
        <v>64429</v>
      </c>
      <c r="M13" s="315">
        <v>51802</v>
      </c>
      <c r="N13" s="315">
        <v>3237</v>
      </c>
      <c r="O13" s="315">
        <v>6785</v>
      </c>
      <c r="P13" s="315">
        <v>2605</v>
      </c>
      <c r="Q13" s="216">
        <f t="shared" si="2"/>
        <v>1.1804485958071989</v>
      </c>
      <c r="R13" s="79">
        <f t="shared" si="3"/>
        <v>1.1548926609294321</v>
      </c>
      <c r="S13" s="79">
        <f t="shared" si="4"/>
        <v>1.1788270440251571</v>
      </c>
      <c r="T13" s="79">
        <f t="shared" si="5"/>
        <v>1.2455230310262531</v>
      </c>
      <c r="U13" s="79">
        <f t="shared" si="6"/>
        <v>1.66694704797048</v>
      </c>
      <c r="V13" s="83">
        <f t="shared" si="7"/>
        <v>256858</v>
      </c>
      <c r="W13" s="84">
        <v>199069</v>
      </c>
      <c r="X13" s="84">
        <v>17964</v>
      </c>
      <c r="Y13" s="84">
        <v>39346</v>
      </c>
      <c r="Z13" s="89">
        <v>479</v>
      </c>
    </row>
    <row r="14" spans="1:26" ht="21">
      <c r="A14" s="82" t="s">
        <v>16</v>
      </c>
      <c r="B14" s="85">
        <f t="shared" si="0"/>
        <v>3341</v>
      </c>
      <c r="C14" s="315">
        <v>2819</v>
      </c>
      <c r="D14" s="315">
        <v>105</v>
      </c>
      <c r="E14" s="315">
        <v>292</v>
      </c>
      <c r="F14" s="315">
        <v>125</v>
      </c>
      <c r="G14" s="317">
        <f t="shared" si="1"/>
        <v>2208.3088000000002</v>
      </c>
      <c r="H14" s="318">
        <v>1856.0534000000002</v>
      </c>
      <c r="I14" s="318">
        <v>55.546599999999998</v>
      </c>
      <c r="J14" s="318">
        <v>188.85309999999998</v>
      </c>
      <c r="K14" s="318">
        <v>107.8557</v>
      </c>
      <c r="L14" s="316">
        <f t="shared" si="8"/>
        <v>9447</v>
      </c>
      <c r="M14" s="315">
        <v>8048</v>
      </c>
      <c r="N14" s="315">
        <v>230</v>
      </c>
      <c r="O14" s="315">
        <v>907</v>
      </c>
      <c r="P14" s="315">
        <v>262</v>
      </c>
      <c r="Q14" s="216">
        <f t="shared" si="2"/>
        <v>0.66097240347201447</v>
      </c>
      <c r="R14" s="79">
        <f t="shared" si="3"/>
        <v>0.65840844271018095</v>
      </c>
      <c r="S14" s="79">
        <f t="shared" si="4"/>
        <v>0.52901523809523809</v>
      </c>
      <c r="T14" s="79">
        <f t="shared" si="5"/>
        <v>0.64675719178082192</v>
      </c>
      <c r="U14" s="79">
        <f t="shared" si="6"/>
        <v>0.86284559999999999</v>
      </c>
      <c r="V14" s="83">
        <f t="shared" si="7"/>
        <v>92857</v>
      </c>
      <c r="W14" s="84">
        <v>72197</v>
      </c>
      <c r="X14" s="84">
        <v>5898</v>
      </c>
      <c r="Y14" s="84">
        <v>8970</v>
      </c>
      <c r="Z14" s="88">
        <v>5792</v>
      </c>
    </row>
    <row r="15" spans="1:26" ht="21">
      <c r="A15" s="5" t="s">
        <v>144</v>
      </c>
      <c r="B15" s="85">
        <f t="shared" si="0"/>
        <v>8886</v>
      </c>
      <c r="C15" s="315">
        <v>7938</v>
      </c>
      <c r="D15" s="315">
        <v>218</v>
      </c>
      <c r="E15" s="315">
        <v>580</v>
      </c>
      <c r="F15" s="315">
        <v>150</v>
      </c>
      <c r="G15" s="317">
        <f t="shared" si="1"/>
        <v>5669.1145999999999</v>
      </c>
      <c r="H15" s="318">
        <v>5016.7626</v>
      </c>
      <c r="I15" s="318">
        <v>172.63900000000001</v>
      </c>
      <c r="J15" s="318">
        <v>361.5831</v>
      </c>
      <c r="K15" s="318">
        <v>118.12989999999999</v>
      </c>
      <c r="L15" s="316">
        <f t="shared" si="8"/>
        <v>22471</v>
      </c>
      <c r="M15" s="315">
        <v>20122</v>
      </c>
      <c r="N15" s="315">
        <v>700</v>
      </c>
      <c r="O15" s="315">
        <v>1313</v>
      </c>
      <c r="P15" s="315">
        <v>336</v>
      </c>
      <c r="Q15" s="216">
        <f t="shared" si="2"/>
        <v>0.63798273688948903</v>
      </c>
      <c r="R15" s="79">
        <f t="shared" si="3"/>
        <v>0.63199327286470142</v>
      </c>
      <c r="S15" s="79">
        <f t="shared" si="4"/>
        <v>0.79192201834862386</v>
      </c>
      <c r="T15" s="79">
        <f t="shared" si="5"/>
        <v>0.62341913793103454</v>
      </c>
      <c r="U15" s="79">
        <f t="shared" si="6"/>
        <v>0.78753266666666666</v>
      </c>
      <c r="V15" s="83">
        <f t="shared" si="7"/>
        <v>148940</v>
      </c>
      <c r="W15" s="84">
        <v>119066</v>
      </c>
      <c r="X15" s="84">
        <v>11133</v>
      </c>
      <c r="Y15" s="84">
        <v>18358</v>
      </c>
      <c r="Z15" s="80">
        <v>383</v>
      </c>
    </row>
    <row r="16" spans="1:26" ht="21">
      <c r="A16" s="82" t="s">
        <v>17</v>
      </c>
      <c r="B16" s="85">
        <f t="shared" si="0"/>
        <v>8215</v>
      </c>
      <c r="C16" s="315">
        <v>6865</v>
      </c>
      <c r="D16" s="315">
        <v>336</v>
      </c>
      <c r="E16" s="315">
        <v>911</v>
      </c>
      <c r="F16" s="315">
        <v>103</v>
      </c>
      <c r="G16" s="317">
        <f t="shared" si="1"/>
        <v>4908.63</v>
      </c>
      <c r="H16" s="318">
        <v>4144.9938000000002</v>
      </c>
      <c r="I16" s="318">
        <v>183.50309999999999</v>
      </c>
      <c r="J16" s="318">
        <v>538.10889999999995</v>
      </c>
      <c r="K16" s="318">
        <v>42.0242</v>
      </c>
      <c r="L16" s="316">
        <f t="shared" si="8"/>
        <v>23605</v>
      </c>
      <c r="M16" s="315">
        <v>20005</v>
      </c>
      <c r="N16" s="315">
        <v>856</v>
      </c>
      <c r="O16" s="315">
        <v>2566</v>
      </c>
      <c r="P16" s="315">
        <v>178</v>
      </c>
      <c r="Q16" s="216">
        <f t="shared" si="2"/>
        <v>0.59752038953134512</v>
      </c>
      <c r="R16" s="79">
        <f t="shared" si="3"/>
        <v>0.6037864238892936</v>
      </c>
      <c r="S16" s="79">
        <f t="shared" si="4"/>
        <v>0.54614017857142849</v>
      </c>
      <c r="T16" s="79">
        <f t="shared" si="5"/>
        <v>0.59067936333699222</v>
      </c>
      <c r="U16" s="79">
        <f t="shared" si="6"/>
        <v>0.40800194174757282</v>
      </c>
      <c r="V16" s="83">
        <f t="shared" si="7"/>
        <v>153210</v>
      </c>
      <c r="W16" s="84">
        <v>121068</v>
      </c>
      <c r="X16" s="84">
        <v>1096</v>
      </c>
      <c r="Y16" s="84">
        <v>18322</v>
      </c>
      <c r="Z16" s="88">
        <v>12724</v>
      </c>
    </row>
    <row r="17" spans="1:26" ht="21">
      <c r="A17" s="82" t="s">
        <v>18</v>
      </c>
      <c r="B17" s="85">
        <f t="shared" si="0"/>
        <v>3538</v>
      </c>
      <c r="C17" s="315">
        <v>3016</v>
      </c>
      <c r="D17" s="315">
        <v>98</v>
      </c>
      <c r="E17" s="315">
        <v>306</v>
      </c>
      <c r="F17" s="315">
        <v>118</v>
      </c>
      <c r="G17" s="317">
        <f t="shared" si="1"/>
        <v>2073.6882000000005</v>
      </c>
      <c r="H17" s="318">
        <v>1780.4091000000003</v>
      </c>
      <c r="I17" s="318">
        <v>51.744</v>
      </c>
      <c r="J17" s="318">
        <v>170.84130000000002</v>
      </c>
      <c r="K17" s="318">
        <v>70.69380000000001</v>
      </c>
      <c r="L17" s="316">
        <f t="shared" si="8"/>
        <v>10312</v>
      </c>
      <c r="M17" s="315">
        <v>9001</v>
      </c>
      <c r="N17" s="315">
        <v>238</v>
      </c>
      <c r="O17" s="315">
        <v>864</v>
      </c>
      <c r="P17" s="315">
        <v>209</v>
      </c>
      <c r="Q17" s="216">
        <f t="shared" si="2"/>
        <v>0.58611876766534776</v>
      </c>
      <c r="R17" s="79">
        <f t="shared" si="3"/>
        <v>0.59032131962864731</v>
      </c>
      <c r="S17" s="79">
        <f t="shared" si="4"/>
        <v>0.52800000000000002</v>
      </c>
      <c r="T17" s="79">
        <f t="shared" si="5"/>
        <v>0.55830490196078442</v>
      </c>
      <c r="U17" s="79">
        <f t="shared" si="6"/>
        <v>0.59910000000000008</v>
      </c>
      <c r="V17" s="83">
        <f t="shared" si="7"/>
        <v>89553</v>
      </c>
      <c r="W17" s="84">
        <v>76504</v>
      </c>
      <c r="X17" s="84">
        <v>79</v>
      </c>
      <c r="Y17" s="84">
        <v>83</v>
      </c>
      <c r="Z17" s="80">
        <v>12887</v>
      </c>
    </row>
    <row r="18" spans="1:26" ht="21">
      <c r="A18" s="92" t="s">
        <v>19</v>
      </c>
      <c r="B18" s="85">
        <f t="shared" si="0"/>
        <v>2594</v>
      </c>
      <c r="C18" s="315">
        <v>2234</v>
      </c>
      <c r="D18" s="315">
        <v>127</v>
      </c>
      <c r="E18" s="315">
        <v>184</v>
      </c>
      <c r="F18" s="315">
        <v>49</v>
      </c>
      <c r="G18" s="317">
        <f t="shared" si="1"/>
        <v>1349.5451999999998</v>
      </c>
      <c r="H18" s="318">
        <v>1152.7965999999999</v>
      </c>
      <c r="I18" s="318">
        <v>71.5642</v>
      </c>
      <c r="J18" s="318">
        <v>98.423299999999998</v>
      </c>
      <c r="K18" s="318">
        <v>26.761099999999999</v>
      </c>
      <c r="L18" s="316">
        <f t="shared" si="8"/>
        <v>7221</v>
      </c>
      <c r="M18" s="315">
        <v>6177</v>
      </c>
      <c r="N18" s="315">
        <v>335</v>
      </c>
      <c r="O18" s="315">
        <v>628</v>
      </c>
      <c r="P18" s="315">
        <v>81</v>
      </c>
      <c r="Q18" s="216">
        <f t="shared" si="2"/>
        <v>0.52025643793369303</v>
      </c>
      <c r="R18" s="79">
        <f t="shared" si="3"/>
        <v>0.51602354521038496</v>
      </c>
      <c r="S18" s="79">
        <f t="shared" si="4"/>
        <v>0.56349763779527562</v>
      </c>
      <c r="T18" s="79">
        <f t="shared" si="5"/>
        <v>0.53490923913043475</v>
      </c>
      <c r="U18" s="79">
        <f t="shared" si="6"/>
        <v>0.54614489795918364</v>
      </c>
      <c r="V18" s="83">
        <f t="shared" si="7"/>
        <v>56443</v>
      </c>
      <c r="W18" s="84">
        <v>36716</v>
      </c>
      <c r="X18" s="84">
        <v>13365</v>
      </c>
      <c r="Y18" s="84">
        <v>6295</v>
      </c>
      <c r="Z18" s="80">
        <v>67</v>
      </c>
    </row>
    <row r="19" spans="1:26" ht="21">
      <c r="A19" s="92" t="s">
        <v>20</v>
      </c>
      <c r="B19" s="85">
        <f t="shared" si="0"/>
        <v>5321</v>
      </c>
      <c r="C19" s="315">
        <v>4417</v>
      </c>
      <c r="D19" s="315">
        <v>269</v>
      </c>
      <c r="E19" s="315">
        <v>564</v>
      </c>
      <c r="F19" s="315">
        <v>71</v>
      </c>
      <c r="G19" s="317">
        <f t="shared" si="1"/>
        <v>2672.5987000000005</v>
      </c>
      <c r="H19" s="318">
        <v>2219.6456000000003</v>
      </c>
      <c r="I19" s="318">
        <v>132.07980000000001</v>
      </c>
      <c r="J19" s="318">
        <v>286.51060000000001</v>
      </c>
      <c r="K19" s="318">
        <v>34.362700000000004</v>
      </c>
      <c r="L19" s="316">
        <f t="shared" si="8"/>
        <v>13943</v>
      </c>
      <c r="M19" s="315">
        <v>11669</v>
      </c>
      <c r="N19" s="315">
        <v>607</v>
      </c>
      <c r="O19" s="315">
        <v>1502</v>
      </c>
      <c r="P19" s="315">
        <v>165</v>
      </c>
      <c r="Q19" s="216">
        <f t="shared" si="2"/>
        <v>0.50227376433001325</v>
      </c>
      <c r="R19" s="79">
        <f t="shared" si="3"/>
        <v>0.50252334163459367</v>
      </c>
      <c r="S19" s="79">
        <f t="shared" si="4"/>
        <v>0.49100297397769521</v>
      </c>
      <c r="T19" s="79">
        <f t="shared" si="5"/>
        <v>0.50799751773049651</v>
      </c>
      <c r="U19" s="79">
        <f t="shared" si="6"/>
        <v>0.48398169014084513</v>
      </c>
      <c r="V19" s="83">
        <f t="shared" si="7"/>
        <v>100337</v>
      </c>
      <c r="W19" s="84">
        <v>80403</v>
      </c>
      <c r="X19" s="84">
        <v>8218</v>
      </c>
      <c r="Y19" s="84">
        <v>10966</v>
      </c>
      <c r="Z19" s="90">
        <v>750</v>
      </c>
    </row>
    <row r="20" spans="1:26" ht="21">
      <c r="A20" s="82" t="s">
        <v>21</v>
      </c>
      <c r="B20" s="85">
        <f t="shared" si="0"/>
        <v>2135</v>
      </c>
      <c r="C20" s="315">
        <v>1926</v>
      </c>
      <c r="D20" s="315">
        <v>52</v>
      </c>
      <c r="E20" s="315">
        <v>101</v>
      </c>
      <c r="F20" s="315">
        <v>56</v>
      </c>
      <c r="G20" s="317">
        <f t="shared" si="1"/>
        <v>1494.3567</v>
      </c>
      <c r="H20" s="318">
        <v>1355.4148</v>
      </c>
      <c r="I20" s="318">
        <v>30.565100000000001</v>
      </c>
      <c r="J20" s="318">
        <v>70.246200000000016</v>
      </c>
      <c r="K20" s="318">
        <v>38.130599999999994</v>
      </c>
      <c r="L20" s="316">
        <f t="shared" si="8"/>
        <v>7049</v>
      </c>
      <c r="M20" s="315">
        <v>6498</v>
      </c>
      <c r="N20" s="315">
        <v>136</v>
      </c>
      <c r="O20" s="315">
        <v>329</v>
      </c>
      <c r="P20" s="315">
        <v>86</v>
      </c>
      <c r="Q20" s="216">
        <f t="shared" si="2"/>
        <v>0.69993288056206093</v>
      </c>
      <c r="R20" s="79">
        <f t="shared" si="3"/>
        <v>0.70374600207684324</v>
      </c>
      <c r="S20" s="79">
        <f t="shared" si="4"/>
        <v>0.58779038461538469</v>
      </c>
      <c r="T20" s="79">
        <f t="shared" si="5"/>
        <v>0.69550693069306946</v>
      </c>
      <c r="U20" s="79">
        <f t="shared" si="6"/>
        <v>0.68090357142857127</v>
      </c>
      <c r="V20" s="83">
        <f t="shared" si="7"/>
        <v>89029</v>
      </c>
      <c r="W20" s="84">
        <v>71378</v>
      </c>
      <c r="X20" s="84">
        <v>3258</v>
      </c>
      <c r="Y20" s="84">
        <v>9918</v>
      </c>
      <c r="Z20" s="80">
        <v>4475</v>
      </c>
    </row>
    <row r="21" spans="1:26" ht="21">
      <c r="A21" s="82" t="s">
        <v>22</v>
      </c>
      <c r="B21" s="85">
        <f t="shared" si="0"/>
        <v>3242</v>
      </c>
      <c r="C21" s="315">
        <v>2897</v>
      </c>
      <c r="D21" s="315">
        <v>118</v>
      </c>
      <c r="E21" s="315">
        <v>194</v>
      </c>
      <c r="F21" s="315">
        <v>33</v>
      </c>
      <c r="G21" s="317">
        <f t="shared" si="1"/>
        <v>1720.6850999999999</v>
      </c>
      <c r="H21" s="318">
        <v>1546.6714999999999</v>
      </c>
      <c r="I21" s="318">
        <v>60.008900000000004</v>
      </c>
      <c r="J21" s="318">
        <v>100.13480000000001</v>
      </c>
      <c r="K21" s="318">
        <v>13.869899999999999</v>
      </c>
      <c r="L21" s="316">
        <f>M21+N21+O21+P21</f>
        <v>7028</v>
      </c>
      <c r="M21" s="315">
        <v>6258</v>
      </c>
      <c r="N21" s="315">
        <v>268</v>
      </c>
      <c r="O21" s="315">
        <v>446</v>
      </c>
      <c r="P21" s="315">
        <v>56</v>
      </c>
      <c r="Q21" s="216">
        <f t="shared" si="2"/>
        <v>0.53074802590993209</v>
      </c>
      <c r="R21" s="79">
        <f t="shared" si="3"/>
        <v>0.53388729720400407</v>
      </c>
      <c r="S21" s="79">
        <f t="shared" si="4"/>
        <v>0.50855000000000006</v>
      </c>
      <c r="T21" s="79">
        <f t="shared" si="5"/>
        <v>0.51615876288659801</v>
      </c>
      <c r="U21" s="79">
        <f t="shared" si="6"/>
        <v>0.42030000000000001</v>
      </c>
      <c r="V21" s="83">
        <f t="shared" si="7"/>
        <v>77572</v>
      </c>
      <c r="W21" s="84">
        <v>59904</v>
      </c>
      <c r="X21" s="84">
        <v>8795</v>
      </c>
      <c r="Y21" s="84">
        <v>7438</v>
      </c>
      <c r="Z21" s="88">
        <v>1435</v>
      </c>
    </row>
    <row r="22" spans="1:26" ht="21">
      <c r="A22" s="93" t="s">
        <v>92</v>
      </c>
      <c r="B22" s="85">
        <f t="shared" si="0"/>
        <v>18350</v>
      </c>
      <c r="C22" s="315">
        <v>14853</v>
      </c>
      <c r="D22" s="315">
        <v>919</v>
      </c>
      <c r="E22" s="315">
        <v>1824</v>
      </c>
      <c r="F22" s="315">
        <v>754</v>
      </c>
      <c r="G22" s="317">
        <f>H22+I22+J22+K22</f>
        <v>23400.007799999999</v>
      </c>
      <c r="H22" s="318">
        <v>18634.564699999999</v>
      </c>
      <c r="I22" s="318">
        <v>1170.2</v>
      </c>
      <c r="J22" s="318">
        <v>2350.0318999999995</v>
      </c>
      <c r="K22" s="318">
        <v>1245.2112000000002</v>
      </c>
      <c r="L22" s="316">
        <f>M22+N22+O22+P22</f>
        <v>63754</v>
      </c>
      <c r="M22" s="315">
        <v>51223</v>
      </c>
      <c r="N22" s="315">
        <v>3219</v>
      </c>
      <c r="O22" s="315">
        <v>6677</v>
      </c>
      <c r="P22" s="315">
        <v>2635</v>
      </c>
      <c r="Q22" s="216">
        <f t="shared" si="2"/>
        <v>1.2752047847411443</v>
      </c>
      <c r="R22" s="79">
        <f t="shared" si="3"/>
        <v>1.254599387329159</v>
      </c>
      <c r="S22" s="79">
        <f t="shared" si="4"/>
        <v>1.2733405875952122</v>
      </c>
      <c r="T22" s="79">
        <f t="shared" si="5"/>
        <v>1.2883946820175436</v>
      </c>
      <c r="U22" s="79">
        <f t="shared" si="6"/>
        <v>1.6514737400530506</v>
      </c>
      <c r="V22" s="83">
        <f t="shared" si="7"/>
        <v>355620</v>
      </c>
      <c r="W22" s="84">
        <v>275044</v>
      </c>
      <c r="X22" s="84">
        <v>25944</v>
      </c>
      <c r="Y22" s="84">
        <v>53458</v>
      </c>
      <c r="Z22" s="88">
        <v>1174</v>
      </c>
    </row>
    <row r="23" spans="1:26" ht="21">
      <c r="A23" s="82" t="s">
        <v>23</v>
      </c>
      <c r="B23" s="85">
        <f t="shared" si="0"/>
        <v>3850</v>
      </c>
      <c r="C23" s="315">
        <v>3220</v>
      </c>
      <c r="D23" s="315">
        <v>141</v>
      </c>
      <c r="E23" s="315">
        <v>395</v>
      </c>
      <c r="F23" s="315">
        <v>94</v>
      </c>
      <c r="G23" s="317">
        <f t="shared" si="1"/>
        <v>2462.1496999999999</v>
      </c>
      <c r="H23" s="318">
        <v>2062.4440999999997</v>
      </c>
      <c r="I23" s="318">
        <v>85.504100000000008</v>
      </c>
      <c r="J23" s="318">
        <v>258.18680000000001</v>
      </c>
      <c r="K23" s="318">
        <v>56.014699999999998</v>
      </c>
      <c r="L23" s="316">
        <f>M23+N23+O23+P23</f>
        <v>9372</v>
      </c>
      <c r="M23" s="315">
        <v>7924</v>
      </c>
      <c r="N23" s="315">
        <v>320</v>
      </c>
      <c r="O23" s="315">
        <v>941</v>
      </c>
      <c r="P23" s="315">
        <v>187</v>
      </c>
      <c r="Q23" s="216">
        <f t="shared" si="2"/>
        <v>0.63951940259740259</v>
      </c>
      <c r="R23" s="79">
        <f t="shared" si="3"/>
        <v>0.64051059006211175</v>
      </c>
      <c r="S23" s="79">
        <f t="shared" si="4"/>
        <v>0.60641205673758869</v>
      </c>
      <c r="T23" s="79">
        <f t="shared" si="5"/>
        <v>0.65363746835443037</v>
      </c>
      <c r="U23" s="79">
        <f t="shared" si="6"/>
        <v>0.59590106382978725</v>
      </c>
      <c r="V23" s="83">
        <f t="shared" si="7"/>
        <v>66056</v>
      </c>
      <c r="W23" s="84">
        <v>53437</v>
      </c>
      <c r="X23" s="84">
        <v>4202</v>
      </c>
      <c r="Y23" s="84">
        <v>8336</v>
      </c>
      <c r="Z23" s="80">
        <v>81</v>
      </c>
    </row>
    <row r="24" spans="1:26" ht="21">
      <c r="A24" s="91"/>
      <c r="B24" s="85">
        <f>SUM(B6:B23)</f>
        <v>159622</v>
      </c>
      <c r="C24" s="76">
        <f>SUM(C6:C23)</f>
        <v>128302</v>
      </c>
      <c r="D24" s="76">
        <f t="shared" ref="D24:F24" si="9">SUM(D6:D23)</f>
        <v>9586</v>
      </c>
      <c r="E24" s="76">
        <f t="shared" si="9"/>
        <v>17403</v>
      </c>
      <c r="F24" s="76">
        <f t="shared" si="9"/>
        <v>4331</v>
      </c>
      <c r="G24" s="86">
        <f>SUM(G6:G23)</f>
        <v>202780.10030000002</v>
      </c>
      <c r="H24" s="78">
        <f>SUM(H6:H23)</f>
        <v>160256.17269999997</v>
      </c>
      <c r="I24" s="78">
        <f t="shared" ref="I24:K24" si="10">SUM(I6:I23)</f>
        <v>12400.741600000001</v>
      </c>
      <c r="J24" s="78">
        <f t="shared" si="10"/>
        <v>24686.490899999997</v>
      </c>
      <c r="K24" s="78">
        <f t="shared" si="10"/>
        <v>5436.6951000000008</v>
      </c>
      <c r="L24" s="87">
        <f>SUM(L6:L23)</f>
        <v>616085</v>
      </c>
      <c r="M24" s="77">
        <f>SUM(M6:M23)</f>
        <v>488372</v>
      </c>
      <c r="N24" s="77">
        <f t="shared" ref="N24:P24" si="11">SUM(N6:N23)</f>
        <v>36748</v>
      </c>
      <c r="O24" s="77">
        <f t="shared" si="11"/>
        <v>76621</v>
      </c>
      <c r="P24" s="77">
        <f t="shared" si="11"/>
        <v>14344</v>
      </c>
      <c r="Q24" s="216">
        <v>1.239269826977401</v>
      </c>
      <c r="R24" s="79">
        <f t="shared" si="3"/>
        <v>1.2490543615843865</v>
      </c>
      <c r="S24" s="79">
        <f t="shared" si="4"/>
        <v>1.2936304610890883</v>
      </c>
      <c r="T24" s="79">
        <f t="shared" si="5"/>
        <v>1.4185192725392173</v>
      </c>
      <c r="U24" s="79">
        <f t="shared" si="6"/>
        <v>1.2552978757792659</v>
      </c>
      <c r="V24" s="83">
        <f>SUM(V6:V23)</f>
        <v>2868476</v>
      </c>
      <c r="W24" s="76">
        <f t="shared" ref="W24:Y24" si="12">SUM(W6:W23)</f>
        <v>2127093</v>
      </c>
      <c r="X24" s="76">
        <f t="shared" si="12"/>
        <v>228516</v>
      </c>
      <c r="Y24" s="76">
        <f t="shared" si="12"/>
        <v>436232</v>
      </c>
      <c r="Z24" s="76">
        <v>59061</v>
      </c>
    </row>
    <row r="25" spans="1:26" ht="21">
      <c r="B25" s="443" t="s">
        <v>95</v>
      </c>
      <c r="C25" t="s">
        <v>96</v>
      </c>
    </row>
    <row r="26" spans="1:26">
      <c r="V26" s="129"/>
    </row>
    <row r="28" spans="1:26">
      <c r="V28" t="s">
        <v>97</v>
      </c>
    </row>
  </sheetData>
  <mergeCells count="7">
    <mergeCell ref="A3:A5"/>
    <mergeCell ref="V3:Z4"/>
    <mergeCell ref="B3:U3"/>
    <mergeCell ref="B4:F4"/>
    <mergeCell ref="G4:K4"/>
    <mergeCell ref="L4:P4"/>
    <mergeCell ref="Q4:U4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63" orientation="landscape" blackAndWhite="1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F1" workbookViewId="0">
      <selection activeCell="N20" sqref="N20"/>
    </sheetView>
  </sheetViews>
  <sheetFormatPr defaultRowHeight="21"/>
  <cols>
    <col min="1" max="1" width="13.875" style="131" customWidth="1"/>
    <col min="2" max="13" width="10.625" style="131" bestFit="1" customWidth="1"/>
    <col min="14" max="16384" width="9" style="131"/>
  </cols>
  <sheetData>
    <row r="1" spans="1:13">
      <c r="B1" s="572" t="s">
        <v>220</v>
      </c>
    </row>
    <row r="3" spans="1:13">
      <c r="A3" s="573" t="s">
        <v>214</v>
      </c>
      <c r="B3" s="574" t="s">
        <v>221</v>
      </c>
      <c r="C3" s="573" t="s">
        <v>222</v>
      </c>
      <c r="D3" s="573" t="s">
        <v>223</v>
      </c>
      <c r="E3" s="573" t="s">
        <v>224</v>
      </c>
      <c r="F3" s="573" t="s">
        <v>225</v>
      </c>
      <c r="G3" s="575" t="s">
        <v>226</v>
      </c>
      <c r="H3" s="573" t="s">
        <v>227</v>
      </c>
      <c r="I3" s="573" t="s">
        <v>228</v>
      </c>
      <c r="J3" s="573" t="s">
        <v>229</v>
      </c>
      <c r="K3" s="573" t="s">
        <v>230</v>
      </c>
      <c r="L3" s="573" t="s">
        <v>231</v>
      </c>
      <c r="M3" s="573" t="s">
        <v>232</v>
      </c>
    </row>
    <row r="4" spans="1:13">
      <c r="A4" s="576" t="s">
        <v>9</v>
      </c>
      <c r="B4" s="577">
        <v>149953</v>
      </c>
      <c r="C4" s="577">
        <v>149759</v>
      </c>
      <c r="D4" s="577">
        <v>149647</v>
      </c>
      <c r="E4" s="577">
        <v>149551</v>
      </c>
      <c r="F4" s="577">
        <v>149506</v>
      </c>
      <c r="G4" s="577">
        <v>149326</v>
      </c>
      <c r="H4" s="577">
        <v>149041</v>
      </c>
      <c r="I4" s="577">
        <v>148848</v>
      </c>
      <c r="J4" s="577">
        <v>149046</v>
      </c>
      <c r="K4" s="577">
        <v>149104</v>
      </c>
      <c r="L4" s="577">
        <v>148801</v>
      </c>
      <c r="M4" s="577">
        <v>148600</v>
      </c>
    </row>
    <row r="5" spans="1:13">
      <c r="A5" s="576" t="s">
        <v>10</v>
      </c>
      <c r="B5" s="577">
        <v>36025</v>
      </c>
      <c r="C5" s="577">
        <v>36042</v>
      </c>
      <c r="D5" s="577">
        <v>36031</v>
      </c>
      <c r="E5" s="577">
        <v>36039</v>
      </c>
      <c r="F5" s="577">
        <v>36021</v>
      </c>
      <c r="G5" s="577">
        <v>36040</v>
      </c>
      <c r="H5" s="577">
        <v>36021</v>
      </c>
      <c r="I5" s="577">
        <v>35921</v>
      </c>
      <c r="J5" s="577">
        <v>35857</v>
      </c>
      <c r="K5" s="577">
        <v>35790</v>
      </c>
      <c r="L5" s="577">
        <v>35727</v>
      </c>
      <c r="M5" s="577">
        <v>35660</v>
      </c>
    </row>
    <row r="6" spans="1:13">
      <c r="A6" s="576" t="s">
        <v>11</v>
      </c>
      <c r="B6" s="577">
        <v>23987</v>
      </c>
      <c r="C6" s="577">
        <v>23989</v>
      </c>
      <c r="D6" s="577">
        <v>24007</v>
      </c>
      <c r="E6" s="577">
        <v>23967</v>
      </c>
      <c r="F6" s="577">
        <v>23942</v>
      </c>
      <c r="G6" s="577">
        <v>23937</v>
      </c>
      <c r="H6" s="577">
        <v>23937</v>
      </c>
      <c r="I6" s="577">
        <v>23914</v>
      </c>
      <c r="J6" s="577">
        <v>23872</v>
      </c>
      <c r="K6" s="577">
        <v>23832</v>
      </c>
      <c r="L6" s="577">
        <v>23809</v>
      </c>
      <c r="M6" s="577">
        <v>23779</v>
      </c>
    </row>
    <row r="7" spans="1:13">
      <c r="A7" s="576" t="s">
        <v>215</v>
      </c>
      <c r="B7" s="577">
        <v>54783</v>
      </c>
      <c r="C7" s="577">
        <v>54643</v>
      </c>
      <c r="D7" s="577">
        <v>54592</v>
      </c>
      <c r="E7" s="577">
        <v>54615</v>
      </c>
      <c r="F7" s="577">
        <v>54575</v>
      </c>
      <c r="G7" s="577">
        <v>54535</v>
      </c>
      <c r="H7" s="577">
        <v>54455</v>
      </c>
      <c r="I7" s="577">
        <v>54311</v>
      </c>
      <c r="J7" s="577">
        <v>54263</v>
      </c>
      <c r="K7" s="577">
        <v>54209</v>
      </c>
      <c r="L7" s="577">
        <v>54061</v>
      </c>
      <c r="M7" s="577">
        <v>54003</v>
      </c>
    </row>
    <row r="8" spans="1:13">
      <c r="A8" s="576" t="s">
        <v>12</v>
      </c>
      <c r="B8" s="577">
        <v>38767</v>
      </c>
      <c r="C8" s="577">
        <v>38668</v>
      </c>
      <c r="D8" s="577">
        <v>38612</v>
      </c>
      <c r="E8" s="577">
        <v>38534</v>
      </c>
      <c r="F8" s="577">
        <v>38504</v>
      </c>
      <c r="G8" s="577">
        <v>38443</v>
      </c>
      <c r="H8" s="577">
        <v>38374</v>
      </c>
      <c r="I8" s="577">
        <v>38324</v>
      </c>
      <c r="J8" s="577">
        <v>38261</v>
      </c>
      <c r="K8" s="577">
        <v>38209</v>
      </c>
      <c r="L8" s="577">
        <v>38139</v>
      </c>
      <c r="M8" s="577">
        <v>38091</v>
      </c>
    </row>
    <row r="9" spans="1:13">
      <c r="A9" s="576" t="s">
        <v>216</v>
      </c>
      <c r="B9" s="577">
        <v>37604</v>
      </c>
      <c r="C9" s="577">
        <v>37542</v>
      </c>
      <c r="D9" s="577">
        <v>37549</v>
      </c>
      <c r="E9" s="577">
        <v>37485</v>
      </c>
      <c r="F9" s="577">
        <v>37434</v>
      </c>
      <c r="G9" s="577">
        <v>37390</v>
      </c>
      <c r="H9" s="577">
        <v>37393</v>
      </c>
      <c r="I9" s="577">
        <v>37339</v>
      </c>
      <c r="J9" s="577">
        <v>37329</v>
      </c>
      <c r="K9" s="577">
        <v>37338</v>
      </c>
      <c r="L9" s="577">
        <v>37301</v>
      </c>
      <c r="M9" s="577">
        <v>37274</v>
      </c>
    </row>
    <row r="10" spans="1:13">
      <c r="A10" s="576" t="s">
        <v>14</v>
      </c>
      <c r="B10" s="577">
        <v>10773</v>
      </c>
      <c r="C10" s="577">
        <v>10765</v>
      </c>
      <c r="D10" s="577">
        <v>10760</v>
      </c>
      <c r="E10" s="577">
        <v>10787</v>
      </c>
      <c r="F10" s="577">
        <v>10807</v>
      </c>
      <c r="G10" s="577">
        <v>10820</v>
      </c>
      <c r="H10" s="577">
        <v>10828</v>
      </c>
      <c r="I10" s="577">
        <v>10794</v>
      </c>
      <c r="J10" s="577">
        <v>10781</v>
      </c>
      <c r="K10" s="577">
        <v>10797</v>
      </c>
      <c r="L10" s="577">
        <v>10784</v>
      </c>
      <c r="M10" s="577">
        <v>10759</v>
      </c>
    </row>
    <row r="11" spans="1:13">
      <c r="A11" s="576" t="s">
        <v>15</v>
      </c>
      <c r="B11" s="577">
        <v>92191</v>
      </c>
      <c r="C11" s="577">
        <v>92121</v>
      </c>
      <c r="D11" s="577">
        <v>92077</v>
      </c>
      <c r="E11" s="577">
        <v>92019</v>
      </c>
      <c r="F11" s="577">
        <v>91924</v>
      </c>
      <c r="G11" s="577">
        <v>91963</v>
      </c>
      <c r="H11" s="577">
        <v>91957</v>
      </c>
      <c r="I11" s="577">
        <v>91810</v>
      </c>
      <c r="J11" s="577">
        <v>91696</v>
      </c>
      <c r="K11" s="577">
        <v>91762</v>
      </c>
      <c r="L11" s="577">
        <v>91576</v>
      </c>
      <c r="M11" s="577">
        <v>91444</v>
      </c>
    </row>
    <row r="12" spans="1:13">
      <c r="A12" s="576" t="s">
        <v>16</v>
      </c>
      <c r="B12" s="577">
        <v>30650</v>
      </c>
      <c r="C12" s="577">
        <v>30616</v>
      </c>
      <c r="D12" s="577">
        <v>30585</v>
      </c>
      <c r="E12" s="577">
        <v>30530</v>
      </c>
      <c r="F12" s="577">
        <v>30533</v>
      </c>
      <c r="G12" s="577">
        <v>30555</v>
      </c>
      <c r="H12" s="577">
        <v>30540</v>
      </c>
      <c r="I12" s="577">
        <v>30483</v>
      </c>
      <c r="J12" s="577">
        <v>30432</v>
      </c>
      <c r="K12" s="577">
        <v>30451</v>
      </c>
      <c r="L12" s="577">
        <v>30395</v>
      </c>
      <c r="M12" s="577">
        <v>30375</v>
      </c>
    </row>
    <row r="13" spans="1:13">
      <c r="A13" s="576" t="s">
        <v>217</v>
      </c>
      <c r="B13" s="577">
        <v>52633</v>
      </c>
      <c r="C13" s="577">
        <v>52599</v>
      </c>
      <c r="D13" s="577">
        <v>52625</v>
      </c>
      <c r="E13" s="577">
        <v>52566</v>
      </c>
      <c r="F13" s="577">
        <v>52577</v>
      </c>
      <c r="G13" s="577">
        <v>52573</v>
      </c>
      <c r="H13" s="577">
        <v>52551</v>
      </c>
      <c r="I13" s="577">
        <v>52419</v>
      </c>
      <c r="J13" s="577">
        <v>52399</v>
      </c>
      <c r="K13" s="577">
        <v>52396</v>
      </c>
      <c r="L13" s="577">
        <v>52346</v>
      </c>
      <c r="M13" s="577">
        <v>52251</v>
      </c>
    </row>
    <row r="14" spans="1:13">
      <c r="A14" s="576" t="s">
        <v>17</v>
      </c>
      <c r="B14" s="577">
        <v>53238</v>
      </c>
      <c r="C14" s="577">
        <v>53183</v>
      </c>
      <c r="D14" s="577">
        <v>53132</v>
      </c>
      <c r="E14" s="577">
        <v>53034</v>
      </c>
      <c r="F14" s="577">
        <v>52923</v>
      </c>
      <c r="G14" s="577">
        <v>52908</v>
      </c>
      <c r="H14" s="577">
        <v>52890</v>
      </c>
      <c r="I14" s="577">
        <v>52817</v>
      </c>
      <c r="J14" s="577">
        <v>52755</v>
      </c>
      <c r="K14" s="577">
        <v>52746</v>
      </c>
      <c r="L14" s="577">
        <v>52631</v>
      </c>
      <c r="M14" s="577">
        <v>52528</v>
      </c>
    </row>
    <row r="15" spans="1:13">
      <c r="A15" s="576" t="s">
        <v>18</v>
      </c>
      <c r="B15" s="577">
        <v>26411</v>
      </c>
      <c r="C15" s="577">
        <v>26418</v>
      </c>
      <c r="D15" s="577">
        <v>26438</v>
      </c>
      <c r="E15" s="577">
        <v>26416</v>
      </c>
      <c r="F15" s="577">
        <v>26411</v>
      </c>
      <c r="G15" s="577">
        <v>26439</v>
      </c>
      <c r="H15" s="577">
        <v>26470</v>
      </c>
      <c r="I15" s="577">
        <v>26425</v>
      </c>
      <c r="J15" s="577">
        <v>26415</v>
      </c>
      <c r="K15" s="577">
        <v>26402</v>
      </c>
      <c r="L15" s="577">
        <v>26356</v>
      </c>
      <c r="M15" s="577">
        <v>26329</v>
      </c>
    </row>
    <row r="16" spans="1:13">
      <c r="A16" s="576" t="s">
        <v>19</v>
      </c>
      <c r="B16" s="577">
        <v>17871</v>
      </c>
      <c r="C16" s="577">
        <v>17865</v>
      </c>
      <c r="D16" s="577">
        <v>17859</v>
      </c>
      <c r="E16" s="577">
        <v>17821</v>
      </c>
      <c r="F16" s="577">
        <v>17793</v>
      </c>
      <c r="G16" s="577">
        <v>17778</v>
      </c>
      <c r="H16" s="577">
        <v>17828</v>
      </c>
      <c r="I16" s="577">
        <v>17796</v>
      </c>
      <c r="J16" s="577">
        <v>17778</v>
      </c>
      <c r="K16" s="577">
        <v>17765</v>
      </c>
      <c r="L16" s="577">
        <v>17740</v>
      </c>
      <c r="M16" s="577">
        <v>17737</v>
      </c>
    </row>
    <row r="17" spans="1:13">
      <c r="A17" s="576" t="s">
        <v>20</v>
      </c>
      <c r="B17" s="577">
        <v>24898</v>
      </c>
      <c r="C17" s="577">
        <v>24876</v>
      </c>
      <c r="D17" s="577">
        <v>24865</v>
      </c>
      <c r="E17" s="577">
        <v>24797</v>
      </c>
      <c r="F17" s="577">
        <v>24794</v>
      </c>
      <c r="G17" s="577">
        <v>24795</v>
      </c>
      <c r="H17" s="577">
        <v>24770</v>
      </c>
      <c r="I17" s="577">
        <v>24719</v>
      </c>
      <c r="J17" s="577">
        <v>24672</v>
      </c>
      <c r="K17" s="577">
        <v>24686</v>
      </c>
      <c r="L17" s="577">
        <v>24645</v>
      </c>
      <c r="M17" s="577">
        <v>24636</v>
      </c>
    </row>
    <row r="18" spans="1:13">
      <c r="A18" s="576" t="s">
        <v>21</v>
      </c>
      <c r="B18" s="577">
        <v>32899</v>
      </c>
      <c r="C18" s="577">
        <v>32814</v>
      </c>
      <c r="D18" s="577">
        <v>32821</v>
      </c>
      <c r="E18" s="577">
        <v>32816</v>
      </c>
      <c r="F18" s="577">
        <v>32793</v>
      </c>
      <c r="G18" s="577">
        <v>32820</v>
      </c>
      <c r="H18" s="577">
        <v>32812</v>
      </c>
      <c r="I18" s="577">
        <v>32808</v>
      </c>
      <c r="J18" s="577">
        <v>32814</v>
      </c>
      <c r="K18" s="577">
        <v>32884</v>
      </c>
      <c r="L18" s="577">
        <v>32878</v>
      </c>
      <c r="M18" s="577">
        <v>32857</v>
      </c>
    </row>
    <row r="19" spans="1:13">
      <c r="A19" s="576" t="s">
        <v>22</v>
      </c>
      <c r="B19" s="577">
        <v>28096</v>
      </c>
      <c r="C19" s="577">
        <v>28028</v>
      </c>
      <c r="D19" s="577">
        <v>28023</v>
      </c>
      <c r="E19" s="577">
        <v>28031</v>
      </c>
      <c r="F19" s="577">
        <v>28051</v>
      </c>
      <c r="G19" s="577">
        <v>28073</v>
      </c>
      <c r="H19" s="577">
        <v>28080</v>
      </c>
      <c r="I19" s="577">
        <v>28004</v>
      </c>
      <c r="J19" s="577">
        <v>27991</v>
      </c>
      <c r="K19" s="577">
        <v>27960</v>
      </c>
      <c r="L19" s="577">
        <v>27878</v>
      </c>
      <c r="M19" s="577">
        <v>27870</v>
      </c>
    </row>
    <row r="20" spans="1:13">
      <c r="A20" s="576" t="s">
        <v>92</v>
      </c>
      <c r="B20" s="577">
        <v>113705</v>
      </c>
      <c r="C20" s="577">
        <v>113517</v>
      </c>
      <c r="D20" s="577">
        <v>113392</v>
      </c>
      <c r="E20" s="577">
        <v>113454</v>
      </c>
      <c r="F20" s="577">
        <v>113300</v>
      </c>
      <c r="G20" s="577">
        <v>113238</v>
      </c>
      <c r="H20" s="577">
        <v>113116</v>
      </c>
      <c r="I20" s="577">
        <v>113081</v>
      </c>
      <c r="J20" s="577">
        <v>112945</v>
      </c>
      <c r="K20" s="577">
        <v>112903</v>
      </c>
      <c r="L20" s="577">
        <v>112671</v>
      </c>
      <c r="M20" s="577">
        <v>112490</v>
      </c>
    </row>
    <row r="21" spans="1:13">
      <c r="A21" s="576" t="s">
        <v>218</v>
      </c>
      <c r="B21" s="577">
        <v>28559</v>
      </c>
      <c r="C21" s="577">
        <v>28516</v>
      </c>
      <c r="D21" s="577">
        <v>28507</v>
      </c>
      <c r="E21" s="577">
        <v>28492</v>
      </c>
      <c r="F21" s="577">
        <v>28452</v>
      </c>
      <c r="G21" s="577">
        <v>28539</v>
      </c>
      <c r="H21" s="577">
        <v>28539</v>
      </c>
      <c r="I21" s="577">
        <v>28506</v>
      </c>
      <c r="J21" s="577">
        <v>28473</v>
      </c>
      <c r="K21" s="577">
        <v>28480</v>
      </c>
      <c r="L21" s="577">
        <v>28449</v>
      </c>
      <c r="M21" s="577">
        <v>28436</v>
      </c>
    </row>
    <row r="22" spans="1:13">
      <c r="A22" s="573" t="s">
        <v>36</v>
      </c>
      <c r="B22" s="578">
        <f>SUM(B4:B21)</f>
        <v>853043</v>
      </c>
      <c r="C22" s="578">
        <f t="shared" ref="C22:M22" si="0">SUM(C4:C21)</f>
        <v>851961</v>
      </c>
      <c r="D22" s="578">
        <f t="shared" si="0"/>
        <v>851522</v>
      </c>
      <c r="E22" s="578">
        <f t="shared" si="0"/>
        <v>850954</v>
      </c>
      <c r="F22" s="578">
        <f t="shared" si="0"/>
        <v>850340</v>
      </c>
      <c r="G22" s="578">
        <f t="shared" si="0"/>
        <v>850172</v>
      </c>
      <c r="H22" s="578">
        <f t="shared" si="0"/>
        <v>849602</v>
      </c>
      <c r="I22" s="578">
        <f t="shared" si="0"/>
        <v>848319</v>
      </c>
      <c r="J22" s="578">
        <f t="shared" si="0"/>
        <v>847779</v>
      </c>
      <c r="K22" s="578">
        <f t="shared" si="0"/>
        <v>847714</v>
      </c>
      <c r="L22" s="578">
        <f t="shared" si="0"/>
        <v>846187</v>
      </c>
      <c r="M22" s="578">
        <f t="shared" si="0"/>
        <v>845119</v>
      </c>
    </row>
    <row r="23" spans="1:13">
      <c r="A23" s="131" t="s">
        <v>219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workbookViewId="0">
      <selection activeCell="E23" sqref="E23"/>
    </sheetView>
  </sheetViews>
  <sheetFormatPr defaultColWidth="9.125" defaultRowHeight="18.75"/>
  <cols>
    <col min="1" max="1" width="4" style="10" customWidth="1"/>
    <col min="2" max="2" width="15.625" style="7" customWidth="1"/>
    <col min="3" max="3" width="10.375" style="7" bestFit="1" customWidth="1"/>
    <col min="4" max="4" width="13.25" style="7" bestFit="1" customWidth="1"/>
    <col min="5" max="5" width="8.125" style="7" bestFit="1" customWidth="1"/>
    <col min="6" max="6" width="10.375" style="7" bestFit="1" customWidth="1"/>
    <col min="7" max="7" width="13.25" style="7" bestFit="1" customWidth="1"/>
    <col min="8" max="8" width="8.125" style="7" bestFit="1" customWidth="1"/>
    <col min="9" max="9" width="10.375" style="7" bestFit="1" customWidth="1"/>
    <col min="10" max="10" width="13.25" style="7" bestFit="1" customWidth="1"/>
    <col min="11" max="11" width="7.625" style="7" bestFit="1" customWidth="1"/>
    <col min="12" max="12" width="12.125" style="7" bestFit="1" customWidth="1"/>
    <col min="13" max="13" width="12.25" style="7" bestFit="1" customWidth="1"/>
    <col min="14" max="16384" width="9.125" style="7"/>
  </cols>
  <sheetData>
    <row r="1" spans="1:13" ht="21">
      <c r="A1" s="130" t="s">
        <v>208</v>
      </c>
      <c r="B1" s="130"/>
      <c r="C1" s="130"/>
      <c r="D1" s="41"/>
      <c r="E1" s="39"/>
    </row>
    <row r="2" spans="1:13" ht="21">
      <c r="A2" s="130"/>
      <c r="B2" s="130"/>
      <c r="C2" s="130"/>
      <c r="D2" s="130"/>
      <c r="E2" s="130"/>
    </row>
    <row r="3" spans="1:13" ht="19.5">
      <c r="A3" s="310"/>
      <c r="B3" s="310"/>
      <c r="C3" s="468" t="s">
        <v>206</v>
      </c>
      <c r="D3" s="468"/>
      <c r="E3" s="468"/>
      <c r="F3" s="469" t="s">
        <v>207</v>
      </c>
      <c r="G3" s="469"/>
      <c r="H3" s="469"/>
      <c r="I3" s="470" t="s">
        <v>205</v>
      </c>
      <c r="J3" s="470"/>
      <c r="K3" s="470"/>
      <c r="L3" s="230" t="s">
        <v>58</v>
      </c>
      <c r="M3" s="165" t="s">
        <v>59</v>
      </c>
    </row>
    <row r="4" spans="1:13">
      <c r="A4" s="311" t="s">
        <v>3</v>
      </c>
      <c r="B4" s="311" t="s">
        <v>4</v>
      </c>
      <c r="C4" s="235" t="s">
        <v>47</v>
      </c>
      <c r="D4" s="244" t="s">
        <v>42</v>
      </c>
      <c r="E4" s="245" t="s">
        <v>30</v>
      </c>
      <c r="F4" s="235" t="s">
        <v>47</v>
      </c>
      <c r="G4" s="244" t="s">
        <v>42</v>
      </c>
      <c r="H4" s="245" t="s">
        <v>30</v>
      </c>
      <c r="I4" s="235" t="s">
        <v>47</v>
      </c>
      <c r="J4" s="244" t="s">
        <v>42</v>
      </c>
      <c r="K4" s="245" t="s">
        <v>30</v>
      </c>
      <c r="L4" s="246" t="s">
        <v>120</v>
      </c>
      <c r="M4" s="167" t="s">
        <v>121</v>
      </c>
    </row>
    <row r="5" spans="1:13">
      <c r="A5" s="144"/>
      <c r="B5" s="144"/>
      <c r="C5" s="231" t="s">
        <v>48</v>
      </c>
      <c r="D5" s="233" t="s">
        <v>49</v>
      </c>
      <c r="E5" s="236" t="s">
        <v>50</v>
      </c>
      <c r="F5" s="231" t="s">
        <v>51</v>
      </c>
      <c r="G5" s="233" t="s">
        <v>52</v>
      </c>
      <c r="H5" s="236" t="s">
        <v>53</v>
      </c>
      <c r="I5" s="231" t="s">
        <v>54</v>
      </c>
      <c r="J5" s="233" t="s">
        <v>55</v>
      </c>
      <c r="K5" s="234" t="s">
        <v>56</v>
      </c>
      <c r="L5" s="232" t="s">
        <v>117</v>
      </c>
      <c r="M5" s="166" t="s">
        <v>118</v>
      </c>
    </row>
    <row r="6" spans="1:13" ht="21">
      <c r="A6" s="142">
        <v>1</v>
      </c>
      <c r="B6" s="143" t="s">
        <v>9</v>
      </c>
      <c r="C6" s="117">
        <v>46969</v>
      </c>
      <c r="D6" s="120">
        <v>91184.264800000004</v>
      </c>
      <c r="E6" s="124">
        <f>D6/C6</f>
        <v>1.9413712193148673</v>
      </c>
      <c r="F6" s="117">
        <v>54689</v>
      </c>
      <c r="G6" s="120">
        <v>101297.70019999998</v>
      </c>
      <c r="H6" s="126">
        <f>G6/F6</f>
        <v>1.8522499990857388</v>
      </c>
      <c r="I6" s="117">
        <v>53130</v>
      </c>
      <c r="J6" s="120">
        <v>113744.89680000002</v>
      </c>
      <c r="K6" s="126">
        <f>J6/I6</f>
        <v>2.1408789158667423</v>
      </c>
      <c r="L6" s="116">
        <f>J6-G6</f>
        <v>12447.196600000039</v>
      </c>
      <c r="M6" s="11">
        <f>L6/G6*100</f>
        <v>12.287738591719817</v>
      </c>
    </row>
    <row r="7" spans="1:13" ht="21">
      <c r="A7" s="134">
        <v>2</v>
      </c>
      <c r="B7" s="135" t="s">
        <v>10</v>
      </c>
      <c r="C7" s="148">
        <v>2831</v>
      </c>
      <c r="D7" s="149">
        <v>1939.211</v>
      </c>
      <c r="E7" s="145">
        <f t="shared" ref="E7:E23" si="0">D7/C7</f>
        <v>0.68499152243023664</v>
      </c>
      <c r="F7" s="148">
        <v>2413</v>
      </c>
      <c r="G7" s="149">
        <v>1639.9977000000003</v>
      </c>
      <c r="H7" s="146">
        <f t="shared" ref="H7:H23" si="1">G7/F7</f>
        <v>0.67965093244923347</v>
      </c>
      <c r="I7" s="148">
        <v>2234</v>
      </c>
      <c r="J7" s="149">
        <v>2358.5089000000003</v>
      </c>
      <c r="K7" s="146">
        <f t="shared" ref="K7:K24" si="2">J7/I7</f>
        <v>1.0557336168307969</v>
      </c>
      <c r="L7" s="147">
        <f t="shared" ref="L7:L23" si="3">J7-G7</f>
        <v>718.51119999999992</v>
      </c>
      <c r="M7" s="214">
        <f t="shared" ref="M7:M24" si="4">L7/G7*100</f>
        <v>43.811719979851176</v>
      </c>
    </row>
    <row r="8" spans="1:13" ht="21">
      <c r="A8" s="134">
        <v>3</v>
      </c>
      <c r="B8" s="135" t="s">
        <v>11</v>
      </c>
      <c r="C8" s="148">
        <v>2020</v>
      </c>
      <c r="D8" s="149">
        <v>1380.7173</v>
      </c>
      <c r="E8" s="145">
        <f t="shared" si="0"/>
        <v>0.68352341584158416</v>
      </c>
      <c r="F8" s="148">
        <v>2533</v>
      </c>
      <c r="G8" s="149">
        <v>1485.0088000000001</v>
      </c>
      <c r="H8" s="146">
        <f t="shared" si="1"/>
        <v>0.58626482431898941</v>
      </c>
      <c r="I8" s="148">
        <v>2010</v>
      </c>
      <c r="J8" s="149">
        <v>1708.0184999999999</v>
      </c>
      <c r="K8" s="146">
        <f t="shared" si="2"/>
        <v>0.84976044776119397</v>
      </c>
      <c r="L8" s="147">
        <f t="shared" si="3"/>
        <v>223.00969999999984</v>
      </c>
      <c r="M8" s="214">
        <f t="shared" si="4"/>
        <v>15.017399223492806</v>
      </c>
    </row>
    <row r="9" spans="1:13" ht="21">
      <c r="A9" s="134">
        <v>4</v>
      </c>
      <c r="B9" s="135" t="s">
        <v>37</v>
      </c>
      <c r="C9" s="148">
        <v>6513</v>
      </c>
      <c r="D9" s="149">
        <v>4539.2498999999998</v>
      </c>
      <c r="E9" s="145">
        <f t="shared" si="0"/>
        <v>0.69695223399355133</v>
      </c>
      <c r="F9" s="148">
        <v>5924</v>
      </c>
      <c r="G9" s="149">
        <v>3837.5945999999999</v>
      </c>
      <c r="H9" s="146">
        <f t="shared" si="1"/>
        <v>0.64780462525320726</v>
      </c>
      <c r="I9" s="148">
        <v>7437</v>
      </c>
      <c r="J9" s="149">
        <v>7075.2431000000006</v>
      </c>
      <c r="K9" s="146">
        <f t="shared" si="2"/>
        <v>0.95135714669893778</v>
      </c>
      <c r="L9" s="147">
        <f t="shared" si="3"/>
        <v>3237.6485000000007</v>
      </c>
      <c r="M9" s="214">
        <f t="shared" si="4"/>
        <v>84.366610793125488</v>
      </c>
    </row>
    <row r="10" spans="1:13" ht="21">
      <c r="A10" s="134">
        <v>5</v>
      </c>
      <c r="B10" s="135" t="s">
        <v>12</v>
      </c>
      <c r="C10" s="148">
        <v>5905</v>
      </c>
      <c r="D10" s="149">
        <v>4590.4232000000002</v>
      </c>
      <c r="E10" s="145">
        <f t="shared" si="0"/>
        <v>0.77737903471634207</v>
      </c>
      <c r="F10" s="148">
        <v>7039</v>
      </c>
      <c r="G10" s="149">
        <v>4701.0666000000001</v>
      </c>
      <c r="H10" s="146">
        <f t="shared" si="1"/>
        <v>0.66786000852393812</v>
      </c>
      <c r="I10" s="148">
        <v>6007</v>
      </c>
      <c r="J10" s="149">
        <v>6769.2738000000008</v>
      </c>
      <c r="K10" s="146">
        <f t="shared" si="2"/>
        <v>1.1268975861494923</v>
      </c>
      <c r="L10" s="147">
        <f t="shared" si="3"/>
        <v>2068.2072000000007</v>
      </c>
      <c r="M10" s="214">
        <f t="shared" si="4"/>
        <v>43.994424584412414</v>
      </c>
    </row>
    <row r="11" spans="1:13" ht="21">
      <c r="A11" s="134">
        <v>6</v>
      </c>
      <c r="B11" s="135" t="s">
        <v>13</v>
      </c>
      <c r="C11" s="148">
        <v>2473</v>
      </c>
      <c r="D11" s="149">
        <v>1780.6038000000001</v>
      </c>
      <c r="E11" s="145">
        <f t="shared" si="0"/>
        <v>0.720017711281844</v>
      </c>
      <c r="F11" s="148">
        <v>3047</v>
      </c>
      <c r="G11" s="149">
        <v>2072.8690999999999</v>
      </c>
      <c r="H11" s="146">
        <f t="shared" si="1"/>
        <v>0.68029835904168034</v>
      </c>
      <c r="I11" s="148">
        <v>1941</v>
      </c>
      <c r="J11" s="149">
        <v>1693.1888000000001</v>
      </c>
      <c r="K11" s="146">
        <f t="shared" si="2"/>
        <v>0.87232807831014947</v>
      </c>
      <c r="L11" s="147">
        <f t="shared" si="3"/>
        <v>-379.68029999999976</v>
      </c>
      <c r="M11" s="214">
        <f t="shared" si="4"/>
        <v>-18.316655885313732</v>
      </c>
    </row>
    <row r="12" spans="1:13" ht="21">
      <c r="A12" s="134">
        <v>7</v>
      </c>
      <c r="B12" s="135" t="s">
        <v>14</v>
      </c>
      <c r="C12" s="148">
        <v>965</v>
      </c>
      <c r="D12" s="149">
        <v>564.39319999999998</v>
      </c>
      <c r="E12" s="145">
        <f t="shared" si="0"/>
        <v>0.58486341968911915</v>
      </c>
      <c r="F12" s="148">
        <v>989</v>
      </c>
      <c r="G12" s="149">
        <v>554.79199999999992</v>
      </c>
      <c r="H12" s="146">
        <f t="shared" si="1"/>
        <v>0.56096258847320513</v>
      </c>
      <c r="I12" s="148">
        <v>729</v>
      </c>
      <c r="J12" s="149">
        <v>581.48680000000002</v>
      </c>
      <c r="K12" s="146">
        <f t="shared" si="2"/>
        <v>0.79764993141289442</v>
      </c>
      <c r="L12" s="147">
        <f t="shared" si="3"/>
        <v>26.6948000000001</v>
      </c>
      <c r="M12" s="214">
        <f t="shared" si="4"/>
        <v>4.8116771691012312</v>
      </c>
    </row>
    <row r="13" spans="1:13" ht="21">
      <c r="A13" s="134">
        <v>8</v>
      </c>
      <c r="B13" s="135" t="s">
        <v>15</v>
      </c>
      <c r="C13" s="148">
        <v>14366</v>
      </c>
      <c r="D13" s="149">
        <v>14694.885200000001</v>
      </c>
      <c r="E13" s="145">
        <f t="shared" si="0"/>
        <v>1.0228933036335792</v>
      </c>
      <c r="F13" s="148">
        <v>14518</v>
      </c>
      <c r="G13" s="149">
        <v>16415.356900000002</v>
      </c>
      <c r="H13" s="146">
        <f t="shared" si="1"/>
        <v>1.1306899641823944</v>
      </c>
      <c r="I13" s="148">
        <v>12466</v>
      </c>
      <c r="J13" s="149">
        <v>20890.398799999999</v>
      </c>
      <c r="K13" s="146">
        <f t="shared" si="2"/>
        <v>1.6757900529440075</v>
      </c>
      <c r="L13" s="147">
        <f t="shared" si="3"/>
        <v>4475.0418999999965</v>
      </c>
      <c r="M13" s="214">
        <f t="shared" si="4"/>
        <v>27.261313459471577</v>
      </c>
    </row>
    <row r="14" spans="1:13" ht="21">
      <c r="A14" s="134">
        <v>9</v>
      </c>
      <c r="B14" s="135" t="s">
        <v>16</v>
      </c>
      <c r="C14" s="148">
        <v>2848</v>
      </c>
      <c r="D14" s="149">
        <v>1822.6663000000001</v>
      </c>
      <c r="E14" s="145">
        <f t="shared" si="0"/>
        <v>0.63998114466292133</v>
      </c>
      <c r="F14" s="148">
        <v>2864</v>
      </c>
      <c r="G14" s="149">
        <v>1791.0612999999998</v>
      </c>
      <c r="H14" s="146">
        <f t="shared" si="1"/>
        <v>0.62537056564245808</v>
      </c>
      <c r="I14" s="148">
        <v>2301</v>
      </c>
      <c r="J14" s="149">
        <v>2208.3087999999998</v>
      </c>
      <c r="K14" s="146">
        <f t="shared" si="2"/>
        <v>0.95971699261190779</v>
      </c>
      <c r="L14" s="147">
        <f t="shared" si="3"/>
        <v>417.24749999999995</v>
      </c>
      <c r="M14" s="214">
        <f t="shared" si="4"/>
        <v>23.296103824028801</v>
      </c>
    </row>
    <row r="15" spans="1:13" ht="21">
      <c r="A15" s="134">
        <v>10</v>
      </c>
      <c r="B15" s="5" t="s">
        <v>144</v>
      </c>
      <c r="C15" s="148">
        <v>5493</v>
      </c>
      <c r="D15" s="149">
        <v>3991.3335999999999</v>
      </c>
      <c r="E15" s="145">
        <f t="shared" si="0"/>
        <v>0.72662180957582378</v>
      </c>
      <c r="F15" s="148">
        <v>5226</v>
      </c>
      <c r="G15" s="149">
        <v>4028.2032999999997</v>
      </c>
      <c r="H15" s="146">
        <f t="shared" si="1"/>
        <v>0.770800478377344</v>
      </c>
      <c r="I15" s="148">
        <v>5326</v>
      </c>
      <c r="J15" s="149">
        <v>5669.114599999999</v>
      </c>
      <c r="K15" s="146">
        <f t="shared" si="2"/>
        <v>1.064422568531731</v>
      </c>
      <c r="L15" s="147">
        <f t="shared" si="3"/>
        <v>1640.9112999999993</v>
      </c>
      <c r="M15" s="214">
        <f t="shared" si="4"/>
        <v>40.735563172792183</v>
      </c>
    </row>
    <row r="16" spans="1:13" ht="21">
      <c r="A16" s="134">
        <v>11</v>
      </c>
      <c r="B16" s="135" t="s">
        <v>17</v>
      </c>
      <c r="C16" s="148">
        <v>8256</v>
      </c>
      <c r="D16" s="149">
        <v>5237.1947</v>
      </c>
      <c r="E16" s="145">
        <f t="shared" si="0"/>
        <v>0.63435013323643408</v>
      </c>
      <c r="F16" s="148">
        <v>8422</v>
      </c>
      <c r="G16" s="149">
        <v>5001.843100000001</v>
      </c>
      <c r="H16" s="146">
        <f t="shared" si="1"/>
        <v>0.59390205414390895</v>
      </c>
      <c r="I16" s="148">
        <v>5215</v>
      </c>
      <c r="J16" s="149">
        <v>4908.6299999999992</v>
      </c>
      <c r="K16" s="146">
        <f t="shared" si="2"/>
        <v>0.94125215723873423</v>
      </c>
      <c r="L16" s="147">
        <f t="shared" si="3"/>
        <v>-93.213100000001759</v>
      </c>
      <c r="M16" s="214">
        <f t="shared" si="4"/>
        <v>-1.863575048965485</v>
      </c>
    </row>
    <row r="17" spans="1:17" ht="21">
      <c r="A17" s="134">
        <v>12</v>
      </c>
      <c r="B17" s="135" t="s">
        <v>18</v>
      </c>
      <c r="C17" s="148">
        <v>3297</v>
      </c>
      <c r="D17" s="149">
        <v>2047.2826</v>
      </c>
      <c r="E17" s="145">
        <f t="shared" si="0"/>
        <v>0.620953169548074</v>
      </c>
      <c r="F17" s="148">
        <v>3447</v>
      </c>
      <c r="G17" s="149">
        <v>2007.9350999999999</v>
      </c>
      <c r="H17" s="146">
        <f t="shared" si="1"/>
        <v>0.58251671018276763</v>
      </c>
      <c r="I17" s="148">
        <v>2540</v>
      </c>
      <c r="J17" s="149">
        <v>2073.6882000000001</v>
      </c>
      <c r="K17" s="146">
        <f t="shared" si="2"/>
        <v>0.81641267716535437</v>
      </c>
      <c r="L17" s="147">
        <f t="shared" si="3"/>
        <v>65.753100000000131</v>
      </c>
      <c r="M17" s="214">
        <f t="shared" si="4"/>
        <v>3.2746626123523677</v>
      </c>
    </row>
    <row r="18" spans="1:17" ht="21">
      <c r="A18" s="134">
        <v>13</v>
      </c>
      <c r="B18" s="135" t="s">
        <v>19</v>
      </c>
      <c r="C18" s="148">
        <v>2252</v>
      </c>
      <c r="D18" s="149">
        <v>1207.0155999999999</v>
      </c>
      <c r="E18" s="145">
        <f t="shared" si="0"/>
        <v>0.53597495559502661</v>
      </c>
      <c r="F18" s="148">
        <v>2492</v>
      </c>
      <c r="G18" s="149">
        <v>1169.6472000000001</v>
      </c>
      <c r="H18" s="146">
        <f t="shared" si="1"/>
        <v>0.46936083467094708</v>
      </c>
      <c r="I18" s="148">
        <v>1832</v>
      </c>
      <c r="J18" s="149">
        <v>1349.5452</v>
      </c>
      <c r="K18" s="146">
        <f t="shared" si="2"/>
        <v>0.73665131004366813</v>
      </c>
      <c r="L18" s="147">
        <f t="shared" si="3"/>
        <v>179.89799999999991</v>
      </c>
      <c r="M18" s="214">
        <f t="shared" si="4"/>
        <v>15.380535258837014</v>
      </c>
    </row>
    <row r="19" spans="1:17" ht="21">
      <c r="A19" s="134">
        <v>14</v>
      </c>
      <c r="B19" s="135" t="s">
        <v>20</v>
      </c>
      <c r="C19" s="148">
        <v>3268</v>
      </c>
      <c r="D19" s="149">
        <v>1796.8242</v>
      </c>
      <c r="E19" s="145">
        <f t="shared" si="0"/>
        <v>0.54982380660954711</v>
      </c>
      <c r="F19" s="148">
        <v>2844</v>
      </c>
      <c r="G19" s="149">
        <v>1697.9928</v>
      </c>
      <c r="H19" s="146">
        <f t="shared" si="1"/>
        <v>0.59704388185654012</v>
      </c>
      <c r="I19" s="148">
        <v>3296</v>
      </c>
      <c r="J19" s="149">
        <v>2672.5987</v>
      </c>
      <c r="K19" s="146">
        <f t="shared" si="2"/>
        <v>0.81086125606796122</v>
      </c>
      <c r="L19" s="147">
        <f t="shared" si="3"/>
        <v>974.60590000000002</v>
      </c>
      <c r="M19" s="214">
        <f t="shared" si="4"/>
        <v>57.397528422970936</v>
      </c>
    </row>
    <row r="20" spans="1:17" ht="21">
      <c r="A20" s="134">
        <v>15</v>
      </c>
      <c r="B20" s="135" t="s">
        <v>21</v>
      </c>
      <c r="C20" s="148">
        <v>2365</v>
      </c>
      <c r="D20" s="149">
        <v>1613.9373000000001</v>
      </c>
      <c r="E20" s="145">
        <f t="shared" si="0"/>
        <v>0.6824259196617336</v>
      </c>
      <c r="F20" s="148">
        <v>1978</v>
      </c>
      <c r="G20" s="149">
        <v>1459.9411</v>
      </c>
      <c r="H20" s="146">
        <f t="shared" si="1"/>
        <v>0.73808953488372098</v>
      </c>
      <c r="I20" s="148">
        <v>1453</v>
      </c>
      <c r="J20" s="149">
        <v>1494.3567</v>
      </c>
      <c r="K20" s="146">
        <f t="shared" si="2"/>
        <v>1.0284629731589814</v>
      </c>
      <c r="L20" s="147">
        <f t="shared" si="3"/>
        <v>34.41560000000004</v>
      </c>
      <c r="M20" s="214">
        <f t="shared" si="4"/>
        <v>2.3573279771355189</v>
      </c>
    </row>
    <row r="21" spans="1:17" ht="21">
      <c r="A21" s="134">
        <v>16</v>
      </c>
      <c r="B21" s="135" t="s">
        <v>22</v>
      </c>
      <c r="C21" s="148">
        <v>2883</v>
      </c>
      <c r="D21" s="149">
        <v>1655.143</v>
      </c>
      <c r="E21" s="145">
        <f t="shared" si="0"/>
        <v>0.57410440513354144</v>
      </c>
      <c r="F21" s="148">
        <v>2828</v>
      </c>
      <c r="G21" s="149">
        <v>1593.9390000000001</v>
      </c>
      <c r="H21" s="146">
        <f t="shared" si="1"/>
        <v>0.56362765205091936</v>
      </c>
      <c r="I21" s="148">
        <v>2231</v>
      </c>
      <c r="J21" s="149">
        <v>1720.6851000000001</v>
      </c>
      <c r="K21" s="146">
        <f t="shared" si="2"/>
        <v>0.77126181084715384</v>
      </c>
      <c r="L21" s="147">
        <f t="shared" si="3"/>
        <v>126.74610000000007</v>
      </c>
      <c r="M21" s="214">
        <f t="shared" si="4"/>
        <v>7.9517534861748205</v>
      </c>
    </row>
    <row r="22" spans="1:17" ht="21">
      <c r="A22" s="134">
        <v>17</v>
      </c>
      <c r="B22" s="135" t="s">
        <v>57</v>
      </c>
      <c r="C22" s="148">
        <v>14570</v>
      </c>
      <c r="D22" s="149">
        <v>18012.552</v>
      </c>
      <c r="E22" s="145">
        <f t="shared" si="0"/>
        <v>1.2362767330130404</v>
      </c>
      <c r="F22" s="148">
        <v>19090</v>
      </c>
      <c r="G22" s="149">
        <v>22799.350900000001</v>
      </c>
      <c r="H22" s="146">
        <f t="shared" si="1"/>
        <v>1.1943085856469355</v>
      </c>
      <c r="I22" s="148">
        <v>13063</v>
      </c>
      <c r="J22" s="149">
        <v>23400.007799999999</v>
      </c>
      <c r="K22" s="146">
        <f t="shared" si="2"/>
        <v>1.7913195896807776</v>
      </c>
      <c r="L22" s="147">
        <f t="shared" si="3"/>
        <v>600.65689999999813</v>
      </c>
      <c r="M22" s="214">
        <f t="shared" si="4"/>
        <v>2.6345350910845364</v>
      </c>
    </row>
    <row r="23" spans="1:17" ht="21">
      <c r="A23" s="136">
        <v>18</v>
      </c>
      <c r="B23" s="137" t="s">
        <v>23</v>
      </c>
      <c r="C23" s="150">
        <v>3296</v>
      </c>
      <c r="D23" s="151">
        <v>2076.8166999999999</v>
      </c>
      <c r="E23" s="123">
        <f t="shared" si="0"/>
        <v>0.63010215412621351</v>
      </c>
      <c r="F23" s="150">
        <v>3620</v>
      </c>
      <c r="G23" s="151">
        <v>2035.4852000000001</v>
      </c>
      <c r="H23" s="127">
        <f t="shared" si="1"/>
        <v>0.56228872928176798</v>
      </c>
      <c r="I23" s="150">
        <v>2652</v>
      </c>
      <c r="J23" s="151">
        <v>2462.1496999999999</v>
      </c>
      <c r="K23" s="127">
        <f t="shared" si="2"/>
        <v>0.92841240573152339</v>
      </c>
      <c r="L23" s="115">
        <f t="shared" si="3"/>
        <v>426.66449999999986</v>
      </c>
      <c r="M23" s="215">
        <f t="shared" si="4"/>
        <v>20.96131674158082</v>
      </c>
    </row>
    <row r="24" spans="1:17" ht="21">
      <c r="A24" s="152"/>
      <c r="B24" s="309" t="s">
        <v>24</v>
      </c>
      <c r="C24" s="14">
        <f t="shared" ref="C24:D24" si="5">SUM(C6:C23)</f>
        <v>130570</v>
      </c>
      <c r="D24" s="15">
        <f t="shared" si="5"/>
        <v>160134.51440000001</v>
      </c>
      <c r="E24" s="16">
        <f>D24/C24</f>
        <v>1.2264265482116874</v>
      </c>
      <c r="F24" s="14">
        <f t="shared" ref="F24:G24" si="6">SUM(F6:F23)</f>
        <v>143963</v>
      </c>
      <c r="G24" s="15">
        <f t="shared" si="6"/>
        <v>175589.7849</v>
      </c>
      <c r="H24" s="16">
        <f>G24/F24</f>
        <v>1.2196868980224085</v>
      </c>
      <c r="I24" s="14">
        <f t="shared" ref="I24:L24" si="7">SUM(I6:I23)</f>
        <v>125863</v>
      </c>
      <c r="J24" s="15">
        <f t="shared" si="7"/>
        <v>202780.10030000005</v>
      </c>
      <c r="K24" s="16">
        <f t="shared" si="2"/>
        <v>1.611117646170837</v>
      </c>
      <c r="L24" s="15">
        <f t="shared" si="7"/>
        <v>27190.31540000004</v>
      </c>
      <c r="M24" s="153">
        <f t="shared" si="4"/>
        <v>15.485135092274971</v>
      </c>
    </row>
    <row r="25" spans="1:17">
      <c r="A25" s="471" t="s">
        <v>209</v>
      </c>
      <c r="B25" s="471"/>
      <c r="C25" s="471"/>
      <c r="D25" s="471"/>
      <c r="E25" s="471"/>
      <c r="F25" s="471"/>
      <c r="G25" s="8"/>
      <c r="H25" s="9"/>
      <c r="I25" s="9"/>
      <c r="J25" s="9"/>
      <c r="K25" s="44"/>
      <c r="L25" s="44"/>
      <c r="M25" s="44"/>
      <c r="N25" s="44"/>
      <c r="O25" s="44"/>
      <c r="P25" s="44"/>
      <c r="Q25" s="44"/>
    </row>
    <row r="26" spans="1:17" ht="21">
      <c r="A26" s="56"/>
      <c r="B26" s="131"/>
      <c r="C26" s="57"/>
      <c r="D26" s="57"/>
      <c r="E26" s="57"/>
      <c r="F26" s="57"/>
    </row>
  </sheetData>
  <mergeCells count="4">
    <mergeCell ref="C3:E3"/>
    <mergeCell ref="F3:H3"/>
    <mergeCell ref="I3:K3"/>
    <mergeCell ref="A25:F25"/>
  </mergeCells>
  <conditionalFormatting sqref="L6:M23 M24">
    <cfRule type="cellIs" dxfId="14" priority="2" operator="lessThan">
      <formula>0</formula>
    </cfRule>
  </conditionalFormatting>
  <conditionalFormatting sqref="L24">
    <cfRule type="cellIs" dxfId="13" priority="1" operator="lessThan">
      <formula>0</formula>
    </cfRule>
  </conditionalFormatting>
  <printOptions horizontalCentered="1"/>
  <pageMargins left="0.43307086614173229" right="0.43307086614173229" top="0.59055118110236227" bottom="0.51181102362204722" header="0.31496062992125984" footer="0.31496062992125984"/>
  <pageSetup paperSize="9" scale="93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2"/>
  <sheetViews>
    <sheetView workbookViewId="0">
      <selection activeCell="I16" sqref="I16"/>
    </sheetView>
  </sheetViews>
  <sheetFormatPr defaultRowHeight="14.25"/>
  <cols>
    <col min="1" max="1" width="5" style="129" customWidth="1"/>
    <col min="2" max="2" width="13.5" style="129" customWidth="1"/>
    <col min="3" max="3" width="7.375" style="129" bestFit="1" customWidth="1"/>
    <col min="4" max="4" width="6.375" style="129" customWidth="1"/>
    <col min="5" max="6" width="8.625" style="129" bestFit="1" customWidth="1"/>
    <col min="7" max="7" width="13.25" style="129" bestFit="1" customWidth="1"/>
    <col min="8" max="8" width="9.75" style="129" bestFit="1" customWidth="1"/>
    <col min="9" max="9" width="6.5" style="129" bestFit="1" customWidth="1"/>
    <col min="10" max="16384" width="9" style="129"/>
  </cols>
  <sheetData>
    <row r="2" spans="1:9" ht="21">
      <c r="A2" s="139" t="s">
        <v>166</v>
      </c>
      <c r="B2" s="139"/>
      <c r="C2" s="139"/>
      <c r="D2" s="139"/>
      <c r="E2" s="139"/>
      <c r="F2" s="139"/>
      <c r="G2" s="19"/>
      <c r="H2" s="19"/>
    </row>
    <row r="3" spans="1:9" ht="21">
      <c r="A3" s="139"/>
      <c r="B3" s="139" t="s">
        <v>233</v>
      </c>
      <c r="C3" s="139"/>
      <c r="D3" s="139"/>
      <c r="E3" s="139"/>
      <c r="F3" s="139"/>
      <c r="G3" s="139"/>
      <c r="H3" s="139"/>
    </row>
    <row r="4" spans="1:9" ht="21">
      <c r="A4" s="139"/>
      <c r="B4" s="139" t="s">
        <v>94</v>
      </c>
      <c r="C4" s="139"/>
      <c r="D4" s="139"/>
      <c r="E4" s="128"/>
      <c r="F4" s="128"/>
      <c r="G4" s="128"/>
      <c r="H4" s="128"/>
    </row>
    <row r="5" spans="1:9" ht="19.5">
      <c r="A5" s="140"/>
      <c r="B5" s="20"/>
      <c r="C5" s="21" t="s">
        <v>64</v>
      </c>
      <c r="D5" s="21" t="s">
        <v>60</v>
      </c>
      <c r="E5" s="472" t="s">
        <v>38</v>
      </c>
      <c r="F5" s="473"/>
      <c r="G5" s="473"/>
      <c r="H5" s="473"/>
      <c r="I5" s="22"/>
    </row>
    <row r="6" spans="1:9" ht="19.5">
      <c r="A6" s="141" t="s">
        <v>3</v>
      </c>
      <c r="B6" s="24" t="s">
        <v>4</v>
      </c>
      <c r="C6" s="141" t="s">
        <v>65</v>
      </c>
      <c r="D6" s="141" t="s">
        <v>67</v>
      </c>
      <c r="E6" s="24" t="s">
        <v>39</v>
      </c>
      <c r="F6" s="472" t="s">
        <v>171</v>
      </c>
      <c r="G6" s="473"/>
      <c r="H6" s="474"/>
      <c r="I6" s="141" t="s">
        <v>63</v>
      </c>
    </row>
    <row r="7" spans="1:9" ht="18.75">
      <c r="A7" s="23"/>
      <c r="B7" s="24"/>
      <c r="C7" s="141" t="s">
        <v>66</v>
      </c>
      <c r="D7" s="141" t="s">
        <v>74</v>
      </c>
      <c r="E7" s="24" t="s">
        <v>41</v>
      </c>
      <c r="F7" s="21" t="s">
        <v>60</v>
      </c>
      <c r="G7" s="21" t="s">
        <v>42</v>
      </c>
      <c r="H7" s="21" t="s">
        <v>43</v>
      </c>
      <c r="I7" s="141" t="s">
        <v>30</v>
      </c>
    </row>
    <row r="8" spans="1:9" ht="18.75">
      <c r="A8" s="25"/>
      <c r="B8" s="24"/>
      <c r="C8" s="49" t="s">
        <v>4</v>
      </c>
      <c r="D8" s="49"/>
      <c r="E8" s="24"/>
      <c r="F8" s="49" t="s">
        <v>61</v>
      </c>
      <c r="G8" s="49"/>
      <c r="H8" s="49" t="s">
        <v>30</v>
      </c>
      <c r="I8" s="49" t="s">
        <v>73</v>
      </c>
    </row>
    <row r="9" spans="1:9" ht="21">
      <c r="A9" s="142">
        <v>1</v>
      </c>
      <c r="B9" s="143" t="s">
        <v>9</v>
      </c>
      <c r="C9" s="142" t="s">
        <v>68</v>
      </c>
      <c r="D9" s="142">
        <v>909</v>
      </c>
      <c r="E9" s="132">
        <v>54729</v>
      </c>
      <c r="F9" s="132">
        <v>53130</v>
      </c>
      <c r="G9" s="26">
        <v>113744.89680000002</v>
      </c>
      <c r="H9" s="27">
        <f t="shared" ref="H9:H26" si="0">G9/F9</f>
        <v>2.1408789158667423</v>
      </c>
      <c r="I9" s="28">
        <v>1.6</v>
      </c>
    </row>
    <row r="10" spans="1:9" ht="21">
      <c r="A10" s="134">
        <v>2</v>
      </c>
      <c r="B10" s="135" t="s">
        <v>10</v>
      </c>
      <c r="C10" s="134" t="s">
        <v>69</v>
      </c>
      <c r="D10" s="134">
        <v>40</v>
      </c>
      <c r="E10" s="133">
        <v>3921</v>
      </c>
      <c r="F10" s="133">
        <v>2234</v>
      </c>
      <c r="G10" s="12">
        <v>2358.5089000000003</v>
      </c>
      <c r="H10" s="6">
        <f t="shared" si="0"/>
        <v>1.0557336168307969</v>
      </c>
      <c r="I10" s="29">
        <v>0.6</v>
      </c>
    </row>
    <row r="11" spans="1:9" ht="21">
      <c r="A11" s="134">
        <v>3</v>
      </c>
      <c r="B11" s="135" t="s">
        <v>11</v>
      </c>
      <c r="C11" s="134" t="s">
        <v>69</v>
      </c>
      <c r="D11" s="134">
        <v>39</v>
      </c>
      <c r="E11" s="133">
        <v>2751</v>
      </c>
      <c r="F11" s="133">
        <v>2010</v>
      </c>
      <c r="G11" s="12">
        <v>1708.0184999999999</v>
      </c>
      <c r="H11" s="6">
        <f t="shared" si="0"/>
        <v>0.84976044776119397</v>
      </c>
      <c r="I11" s="29">
        <v>0.6</v>
      </c>
    </row>
    <row r="12" spans="1:9" ht="21">
      <c r="A12" s="134">
        <v>4</v>
      </c>
      <c r="B12" s="135" t="s">
        <v>37</v>
      </c>
      <c r="C12" s="134" t="s">
        <v>69</v>
      </c>
      <c r="D12" s="134">
        <v>90</v>
      </c>
      <c r="E12" s="133">
        <v>10582</v>
      </c>
      <c r="F12" s="133">
        <v>7437</v>
      </c>
      <c r="G12" s="12">
        <v>7075.2431000000006</v>
      </c>
      <c r="H12" s="6">
        <f t="shared" si="0"/>
        <v>0.95135714669893778</v>
      </c>
      <c r="I12" s="29">
        <v>0.6</v>
      </c>
    </row>
    <row r="13" spans="1:9" ht="21">
      <c r="A13" s="134">
        <v>5</v>
      </c>
      <c r="B13" s="135" t="s">
        <v>12</v>
      </c>
      <c r="C13" s="134" t="s">
        <v>70</v>
      </c>
      <c r="D13" s="134">
        <v>108</v>
      </c>
      <c r="E13" s="133">
        <v>8549</v>
      </c>
      <c r="F13" s="133">
        <v>6007</v>
      </c>
      <c r="G13" s="12">
        <v>6769.2738000000008</v>
      </c>
      <c r="H13" s="6">
        <f t="shared" si="0"/>
        <v>1.1268975861494923</v>
      </c>
      <c r="I13" s="29">
        <v>0.6</v>
      </c>
    </row>
    <row r="14" spans="1:9" ht="21">
      <c r="A14" s="134">
        <v>6</v>
      </c>
      <c r="B14" s="135" t="s">
        <v>13</v>
      </c>
      <c r="C14" s="134" t="s">
        <v>69</v>
      </c>
      <c r="D14" s="134">
        <v>38</v>
      </c>
      <c r="E14" s="133">
        <v>2744</v>
      </c>
      <c r="F14" s="133">
        <v>1941</v>
      </c>
      <c r="G14" s="12">
        <v>1693.1888000000001</v>
      </c>
      <c r="H14" s="6">
        <f t="shared" si="0"/>
        <v>0.87232807831014947</v>
      </c>
      <c r="I14" s="29">
        <v>0.6</v>
      </c>
    </row>
    <row r="15" spans="1:9" ht="21">
      <c r="A15" s="134">
        <v>7</v>
      </c>
      <c r="B15" s="135" t="s">
        <v>14</v>
      </c>
      <c r="C15" s="134" t="s">
        <v>71</v>
      </c>
      <c r="D15" s="134">
        <v>15</v>
      </c>
      <c r="E15" s="133">
        <v>1045</v>
      </c>
      <c r="F15" s="133">
        <v>729</v>
      </c>
      <c r="G15" s="12">
        <v>581.48680000000002</v>
      </c>
      <c r="H15" s="6">
        <f t="shared" si="0"/>
        <v>0.79764993141289442</v>
      </c>
      <c r="I15" s="29">
        <v>0.6</v>
      </c>
    </row>
    <row r="16" spans="1:9" ht="21">
      <c r="A16" s="134">
        <v>8</v>
      </c>
      <c r="B16" s="135" t="s">
        <v>15</v>
      </c>
      <c r="C16" s="134" t="s">
        <v>72</v>
      </c>
      <c r="D16" s="134">
        <v>246</v>
      </c>
      <c r="E16" s="133">
        <v>17697</v>
      </c>
      <c r="F16" s="133">
        <v>12466</v>
      </c>
      <c r="G16" s="12">
        <v>20890.398799999999</v>
      </c>
      <c r="H16" s="6">
        <f t="shared" si="0"/>
        <v>1.6757900529440075</v>
      </c>
      <c r="I16" s="29">
        <v>1</v>
      </c>
    </row>
    <row r="17" spans="1:9" ht="21">
      <c r="A17" s="134">
        <v>9</v>
      </c>
      <c r="B17" s="135" t="s">
        <v>16</v>
      </c>
      <c r="C17" s="134" t="s">
        <v>69</v>
      </c>
      <c r="D17" s="451">
        <v>55</v>
      </c>
      <c r="E17" s="133">
        <v>3341</v>
      </c>
      <c r="F17" s="133">
        <v>2301</v>
      </c>
      <c r="G17" s="12">
        <v>2208.3087999999998</v>
      </c>
      <c r="H17" s="6">
        <f t="shared" si="0"/>
        <v>0.95971699261190779</v>
      </c>
      <c r="I17" s="29">
        <v>0.6</v>
      </c>
    </row>
    <row r="18" spans="1:9" ht="21">
      <c r="A18" s="134">
        <v>10</v>
      </c>
      <c r="B18" s="5" t="s">
        <v>144</v>
      </c>
      <c r="C18" s="134" t="s">
        <v>70</v>
      </c>
      <c r="D18" s="134">
        <v>78</v>
      </c>
      <c r="E18" s="133">
        <v>8886</v>
      </c>
      <c r="F18" s="133">
        <v>5326</v>
      </c>
      <c r="G18" s="12">
        <v>5669.114599999999</v>
      </c>
      <c r="H18" s="6">
        <f t="shared" si="0"/>
        <v>1.064422568531731</v>
      </c>
      <c r="I18" s="29">
        <v>0.6</v>
      </c>
    </row>
    <row r="19" spans="1:9" ht="21">
      <c r="A19" s="134">
        <v>11</v>
      </c>
      <c r="B19" s="135" t="s">
        <v>17</v>
      </c>
      <c r="C19" s="134" t="s">
        <v>70</v>
      </c>
      <c r="D19" s="134">
        <v>105</v>
      </c>
      <c r="E19" s="133">
        <v>8215</v>
      </c>
      <c r="F19" s="133">
        <v>5215</v>
      </c>
      <c r="G19" s="12">
        <v>4908.6299999999992</v>
      </c>
      <c r="H19" s="6">
        <f t="shared" si="0"/>
        <v>0.94125215723873423</v>
      </c>
      <c r="I19" s="29">
        <v>0.6</v>
      </c>
    </row>
    <row r="20" spans="1:9" ht="21">
      <c r="A20" s="30">
        <v>12</v>
      </c>
      <c r="B20" s="135" t="s">
        <v>18</v>
      </c>
      <c r="C20" s="134" t="s">
        <v>69</v>
      </c>
      <c r="D20" s="134">
        <v>42</v>
      </c>
      <c r="E20" s="133">
        <v>3538</v>
      </c>
      <c r="F20" s="133">
        <v>2540</v>
      </c>
      <c r="G20" s="12">
        <v>2073.6882000000001</v>
      </c>
      <c r="H20" s="6">
        <f t="shared" si="0"/>
        <v>0.81641267716535437</v>
      </c>
      <c r="I20" s="29">
        <v>0.6</v>
      </c>
    </row>
    <row r="21" spans="1:9" ht="21">
      <c r="A21" s="30">
        <v>13</v>
      </c>
      <c r="B21" s="135" t="s">
        <v>19</v>
      </c>
      <c r="C21" s="134" t="s">
        <v>69</v>
      </c>
      <c r="D21" s="134">
        <v>40</v>
      </c>
      <c r="E21" s="133">
        <v>2594</v>
      </c>
      <c r="F21" s="133">
        <v>1832</v>
      </c>
      <c r="G21" s="12">
        <v>1349.5452</v>
      </c>
      <c r="H21" s="6">
        <f t="shared" si="0"/>
        <v>0.73665131004366813</v>
      </c>
      <c r="I21" s="29">
        <v>0.6</v>
      </c>
    </row>
    <row r="22" spans="1:9" ht="21">
      <c r="A22" s="30">
        <v>14</v>
      </c>
      <c r="B22" s="135" t="s">
        <v>20</v>
      </c>
      <c r="C22" s="134" t="s">
        <v>69</v>
      </c>
      <c r="D22" s="134">
        <v>42</v>
      </c>
      <c r="E22" s="133">
        <v>5323</v>
      </c>
      <c r="F22" s="133">
        <v>3296</v>
      </c>
      <c r="G22" s="12">
        <v>2672.5987</v>
      </c>
      <c r="H22" s="6">
        <f t="shared" si="0"/>
        <v>0.81086125606796122</v>
      </c>
      <c r="I22" s="29">
        <v>0.6</v>
      </c>
    </row>
    <row r="23" spans="1:9" ht="21">
      <c r="A23" s="30">
        <v>15</v>
      </c>
      <c r="B23" s="135" t="s">
        <v>21</v>
      </c>
      <c r="C23" s="134" t="s">
        <v>69</v>
      </c>
      <c r="D23" s="134">
        <v>40</v>
      </c>
      <c r="E23" s="133">
        <v>2135</v>
      </c>
      <c r="F23" s="133">
        <v>1453</v>
      </c>
      <c r="G23" s="12">
        <v>1494.3567</v>
      </c>
      <c r="H23" s="6">
        <f t="shared" si="0"/>
        <v>1.0284629731589814</v>
      </c>
      <c r="I23" s="29">
        <v>0.6</v>
      </c>
    </row>
    <row r="24" spans="1:9" ht="21">
      <c r="A24" s="30">
        <v>16</v>
      </c>
      <c r="B24" s="135" t="s">
        <v>22</v>
      </c>
      <c r="C24" s="134" t="s">
        <v>69</v>
      </c>
      <c r="D24" s="134">
        <v>34</v>
      </c>
      <c r="E24" s="133">
        <v>3242</v>
      </c>
      <c r="F24" s="133">
        <v>2231</v>
      </c>
      <c r="G24" s="12">
        <v>1720.6851000000001</v>
      </c>
      <c r="H24" s="6">
        <f t="shared" si="0"/>
        <v>0.77126181084715384</v>
      </c>
      <c r="I24" s="29">
        <v>0.6</v>
      </c>
    </row>
    <row r="25" spans="1:9" ht="21">
      <c r="A25" s="30">
        <v>17</v>
      </c>
      <c r="B25" s="135" t="s">
        <v>92</v>
      </c>
      <c r="C25" s="134" t="s">
        <v>147</v>
      </c>
      <c r="D25" s="134">
        <v>301</v>
      </c>
      <c r="E25" s="133">
        <v>18350</v>
      </c>
      <c r="F25" s="133">
        <v>13063</v>
      </c>
      <c r="G25" s="12">
        <v>23400.007799999999</v>
      </c>
      <c r="H25" s="6">
        <f>G25/F25</f>
        <v>1.7913195896807776</v>
      </c>
      <c r="I25" s="29">
        <v>1</v>
      </c>
    </row>
    <row r="26" spans="1:9" ht="21">
      <c r="A26" s="136">
        <v>18</v>
      </c>
      <c r="B26" s="137" t="s">
        <v>23</v>
      </c>
      <c r="C26" s="136" t="s">
        <v>69</v>
      </c>
      <c r="D26" s="136">
        <v>40</v>
      </c>
      <c r="E26" s="138">
        <v>3850</v>
      </c>
      <c r="F26" s="138">
        <v>2652</v>
      </c>
      <c r="G26" s="13">
        <v>2462.1496999999999</v>
      </c>
      <c r="H26" s="17">
        <f t="shared" si="0"/>
        <v>0.92841240573152339</v>
      </c>
      <c r="I26" s="31">
        <v>0.6</v>
      </c>
    </row>
    <row r="27" spans="1:9" ht="21">
      <c r="A27" s="36"/>
      <c r="B27" s="203" t="s">
        <v>24</v>
      </c>
      <c r="C27" s="202"/>
      <c r="D27" s="204"/>
      <c r="E27" s="32">
        <f>SUM(E9:E26)</f>
        <v>161492</v>
      </c>
      <c r="F27" s="32">
        <f>SUM(F9:F26)</f>
        <v>125863</v>
      </c>
      <c r="G27" s="33">
        <f>SUM(G9:G26)</f>
        <v>202780.10030000005</v>
      </c>
      <c r="H27" s="34"/>
      <c r="I27" s="35"/>
    </row>
    <row r="28" spans="1:9" ht="21">
      <c r="A28" s="225" t="s">
        <v>90</v>
      </c>
      <c r="B28" s="224" t="s">
        <v>115</v>
      </c>
    </row>
    <row r="29" spans="1:9" ht="21">
      <c r="B29" s="131" t="s">
        <v>91</v>
      </c>
    </row>
    <row r="31" spans="1:9" ht="21">
      <c r="B31" s="237" t="s">
        <v>212</v>
      </c>
      <c r="C31" s="237"/>
      <c r="D31" s="237"/>
      <c r="E31" s="238"/>
      <c r="F31" s="237"/>
      <c r="G31" s="237"/>
      <c r="H31" s="237"/>
    </row>
    <row r="32" spans="1:9" ht="21">
      <c r="A32" s="242" t="s">
        <v>213</v>
      </c>
      <c r="B32" s="242"/>
      <c r="C32" s="242"/>
      <c r="D32" s="242"/>
      <c r="E32" s="242"/>
      <c r="F32" s="242"/>
      <c r="G32" s="242"/>
      <c r="H32" s="460">
        <v>100</v>
      </c>
    </row>
  </sheetData>
  <mergeCells count="2">
    <mergeCell ref="E5:H5"/>
    <mergeCell ref="F6:H6"/>
  </mergeCells>
  <conditionalFormatting sqref="H9">
    <cfRule type="cellIs" dxfId="12" priority="7" operator="greaterThan">
      <formula>1.81</formula>
    </cfRule>
  </conditionalFormatting>
  <conditionalFormatting sqref="H16 H25">
    <cfRule type="cellIs" dxfId="11" priority="5" stopIfTrue="1" operator="greaterThan">
      <formula>1.01</formula>
    </cfRule>
    <cfRule type="cellIs" dxfId="10" priority="6" operator="lessThan">
      <formula>1</formula>
    </cfRule>
  </conditionalFormatting>
  <conditionalFormatting sqref="H10:H15 H17:H24 H26">
    <cfRule type="cellIs" dxfId="9" priority="4" operator="greaterThan">
      <formula>0.6</formula>
    </cfRule>
  </conditionalFormatting>
  <conditionalFormatting sqref="H10:H15 H17:H24 H26">
    <cfRule type="cellIs" dxfId="8" priority="3" operator="lessThanOrEqual">
      <formula>0.6</formula>
    </cfRule>
  </conditionalFormatting>
  <conditionalFormatting sqref="H9">
    <cfRule type="cellIs" dxfId="7" priority="2" operator="greaterThan">
      <formula>1.6</formula>
    </cfRule>
  </conditionalFormatting>
  <conditionalFormatting sqref="H10:H15 H17:H24 H26">
    <cfRule type="cellIs" dxfId="6" priority="1" operator="greaterThan">
      <formula>0.6</formula>
    </cfRule>
  </conditionalFormatting>
  <printOptions horizontalCentered="1"/>
  <pageMargins left="0.70866141732283472" right="0.70866141732283472" top="0.51181102362204722" bottom="0.51181102362204722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opLeftCell="H1" workbookViewId="0">
      <selection activeCell="M16" sqref="M16"/>
    </sheetView>
  </sheetViews>
  <sheetFormatPr defaultRowHeight="14.25"/>
  <cols>
    <col min="1" max="1" width="3.625" customWidth="1"/>
    <col min="2" max="2" width="14.25" customWidth="1"/>
    <col min="3" max="3" width="9.875" bestFit="1" customWidth="1"/>
    <col min="4" max="4" width="9.125" customWidth="1"/>
    <col min="5" max="5" width="6.75" customWidth="1"/>
    <col min="6" max="6" width="9.25" customWidth="1"/>
    <col min="7" max="7" width="13.25" bestFit="1" customWidth="1"/>
    <col min="8" max="8" width="10.625" customWidth="1"/>
    <col min="9" max="9" width="13.25" bestFit="1" customWidth="1"/>
    <col min="10" max="10" width="11.125" bestFit="1" customWidth="1"/>
    <col min="11" max="11" width="7.125" customWidth="1"/>
    <col min="12" max="20" width="5.25" customWidth="1"/>
  </cols>
  <sheetData>
    <row r="1" spans="1:20" ht="21">
      <c r="A1" s="69" t="s">
        <v>202</v>
      </c>
      <c r="B1" s="69"/>
      <c r="C1" s="69"/>
      <c r="D1" s="69"/>
      <c r="E1" s="69"/>
      <c r="F1" s="66"/>
      <c r="G1" s="66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21">
      <c r="A2" s="100"/>
      <c r="B2" s="106"/>
      <c r="C2" s="483" t="s">
        <v>38</v>
      </c>
      <c r="D2" s="483"/>
      <c r="E2" s="483"/>
      <c r="F2" s="483"/>
      <c r="G2" s="483"/>
      <c r="H2" s="483"/>
      <c r="I2" s="483"/>
      <c r="J2" s="485"/>
      <c r="K2" s="480"/>
      <c r="L2" s="481"/>
      <c r="M2" s="481"/>
      <c r="N2" s="481"/>
      <c r="O2" s="481"/>
      <c r="P2" s="481"/>
      <c r="Q2" s="481"/>
      <c r="R2" s="481"/>
      <c r="S2" s="481"/>
      <c r="T2" s="482"/>
    </row>
    <row r="3" spans="1:20" ht="21">
      <c r="A3" s="243" t="s">
        <v>3</v>
      </c>
      <c r="B3" s="243" t="s">
        <v>4</v>
      </c>
      <c r="C3" s="95" t="s">
        <v>39</v>
      </c>
      <c r="D3" s="483" t="s">
        <v>173</v>
      </c>
      <c r="E3" s="483"/>
      <c r="F3" s="483" t="s">
        <v>172</v>
      </c>
      <c r="G3" s="483"/>
      <c r="H3" s="483"/>
      <c r="I3" s="484"/>
      <c r="J3" s="101"/>
      <c r="K3" s="477" t="s">
        <v>40</v>
      </c>
      <c r="L3" s="478"/>
      <c r="M3" s="478"/>
      <c r="N3" s="478"/>
      <c r="O3" s="478"/>
      <c r="P3" s="478"/>
      <c r="Q3" s="478"/>
      <c r="R3" s="478"/>
      <c r="S3" s="478"/>
      <c r="T3" s="479"/>
    </row>
    <row r="4" spans="1:20" ht="21">
      <c r="A4" s="98"/>
      <c r="B4" s="98"/>
      <c r="C4" s="95" t="s">
        <v>41</v>
      </c>
      <c r="D4" s="101" t="s">
        <v>83</v>
      </c>
      <c r="E4" s="95" t="s">
        <v>8</v>
      </c>
      <c r="F4" s="101" t="s">
        <v>41</v>
      </c>
      <c r="G4" s="95" t="s">
        <v>42</v>
      </c>
      <c r="H4" s="101" t="s">
        <v>43</v>
      </c>
      <c r="I4" s="95" t="s">
        <v>44</v>
      </c>
      <c r="J4" s="107" t="s">
        <v>45</v>
      </c>
      <c r="K4" s="101"/>
      <c r="L4" s="95"/>
      <c r="M4" s="101"/>
      <c r="N4" s="95"/>
      <c r="O4" s="101"/>
      <c r="P4" s="95"/>
      <c r="Q4" s="101"/>
      <c r="R4" s="95"/>
      <c r="S4" s="101"/>
      <c r="T4" s="102"/>
    </row>
    <row r="5" spans="1:20" ht="21">
      <c r="A5" s="99"/>
      <c r="B5" s="99"/>
      <c r="C5" s="103"/>
      <c r="D5" s="109" t="s">
        <v>41</v>
      </c>
      <c r="E5" s="108"/>
      <c r="F5" s="109"/>
      <c r="G5" s="108"/>
      <c r="H5" s="109" t="s">
        <v>30</v>
      </c>
      <c r="I5" s="108"/>
      <c r="J5" s="103" t="s">
        <v>30</v>
      </c>
      <c r="K5" s="99">
        <v>1</v>
      </c>
      <c r="L5" s="104">
        <v>2</v>
      </c>
      <c r="M5" s="99">
        <v>3</v>
      </c>
      <c r="N5" s="104">
        <v>4</v>
      </c>
      <c r="O5" s="99">
        <v>5</v>
      </c>
      <c r="P5" s="104">
        <v>6</v>
      </c>
      <c r="Q5" s="99">
        <v>7</v>
      </c>
      <c r="R5" s="104">
        <v>8</v>
      </c>
      <c r="S5" s="99">
        <v>9</v>
      </c>
      <c r="T5" s="105">
        <v>10</v>
      </c>
    </row>
    <row r="6" spans="1:20" ht="21">
      <c r="A6" s="445">
        <v>1</v>
      </c>
      <c r="B6" s="239" t="s">
        <v>9</v>
      </c>
      <c r="C6" s="258">
        <v>54729</v>
      </c>
      <c r="D6" s="265">
        <v>1599</v>
      </c>
      <c r="E6" s="321">
        <f t="shared" ref="E6:E23" si="0">D6*100/C6</f>
        <v>2.9216685852107656</v>
      </c>
      <c r="F6" s="255">
        <v>53130</v>
      </c>
      <c r="G6" s="256">
        <v>113744.89680000002</v>
      </c>
      <c r="H6" s="323">
        <f t="shared" ref="H6:H23" si="1">G6/F6</f>
        <v>2.1408789158667423</v>
      </c>
      <c r="I6" s="252">
        <v>114182.03000000001</v>
      </c>
      <c r="J6" s="254">
        <f t="shared" ref="J6:J21" si="2">I6/F6</f>
        <v>2.1491065311500095</v>
      </c>
      <c r="K6" s="111">
        <v>1598</v>
      </c>
      <c r="L6" s="111">
        <v>0</v>
      </c>
      <c r="M6" s="111">
        <v>1</v>
      </c>
      <c r="N6" s="111">
        <v>0</v>
      </c>
      <c r="O6" s="111">
        <v>0</v>
      </c>
      <c r="P6" s="111">
        <v>0</v>
      </c>
      <c r="Q6" s="111">
        <v>0</v>
      </c>
      <c r="R6" s="111">
        <v>0</v>
      </c>
      <c r="S6" s="111">
        <v>1</v>
      </c>
      <c r="T6" s="112">
        <v>1</v>
      </c>
    </row>
    <row r="7" spans="1:20" ht="21">
      <c r="A7" s="446">
        <v>2</v>
      </c>
      <c r="B7" s="240" t="s">
        <v>10</v>
      </c>
      <c r="C7" s="253">
        <v>3921</v>
      </c>
      <c r="D7" s="264">
        <v>110</v>
      </c>
      <c r="E7" s="321">
        <f t="shared" si="0"/>
        <v>2.8054067839836776</v>
      </c>
      <c r="F7" s="253">
        <v>2234</v>
      </c>
      <c r="G7" s="257">
        <v>2358.5089000000003</v>
      </c>
      <c r="H7" s="324">
        <f t="shared" si="1"/>
        <v>1.0557336168307969</v>
      </c>
      <c r="I7" s="249">
        <v>2439.9279999999999</v>
      </c>
      <c r="J7" s="254">
        <f t="shared" si="2"/>
        <v>1.0921790510295433</v>
      </c>
      <c r="K7" s="111">
        <v>110</v>
      </c>
      <c r="L7" s="111">
        <v>0</v>
      </c>
      <c r="M7" s="111">
        <v>0</v>
      </c>
      <c r="N7" s="111">
        <v>0</v>
      </c>
      <c r="O7" s="111">
        <v>0</v>
      </c>
      <c r="P7" s="111">
        <v>0</v>
      </c>
      <c r="Q7" s="111">
        <v>0</v>
      </c>
      <c r="R7" s="111">
        <v>0</v>
      </c>
      <c r="S7" s="111">
        <v>0</v>
      </c>
      <c r="T7" s="113">
        <v>0</v>
      </c>
    </row>
    <row r="8" spans="1:20" ht="21">
      <c r="A8" s="446">
        <v>3</v>
      </c>
      <c r="B8" s="240" t="s">
        <v>11</v>
      </c>
      <c r="C8" s="253">
        <v>2751</v>
      </c>
      <c r="D8" s="264">
        <v>0</v>
      </c>
      <c r="E8" s="321">
        <f t="shared" si="0"/>
        <v>0</v>
      </c>
      <c r="F8" s="253">
        <v>2010</v>
      </c>
      <c r="G8" s="257">
        <v>1708.0184999999999</v>
      </c>
      <c r="H8" s="324">
        <f t="shared" si="1"/>
        <v>0.84976044776119397</v>
      </c>
      <c r="I8" s="249">
        <v>1759.0744</v>
      </c>
      <c r="J8" s="254">
        <f t="shared" si="2"/>
        <v>0.87516139303482587</v>
      </c>
      <c r="K8" s="111">
        <v>0</v>
      </c>
      <c r="L8" s="111">
        <v>0</v>
      </c>
      <c r="M8" s="111">
        <v>0</v>
      </c>
      <c r="N8" s="111">
        <v>0</v>
      </c>
      <c r="O8" s="111">
        <v>0</v>
      </c>
      <c r="P8" s="111">
        <v>0</v>
      </c>
      <c r="Q8" s="111">
        <v>0</v>
      </c>
      <c r="R8" s="111">
        <v>0</v>
      </c>
      <c r="S8" s="111">
        <v>0</v>
      </c>
      <c r="T8" s="113">
        <v>0</v>
      </c>
    </row>
    <row r="9" spans="1:20" ht="21">
      <c r="A9" s="446">
        <v>4</v>
      </c>
      <c r="B9" s="240" t="s">
        <v>37</v>
      </c>
      <c r="C9" s="253">
        <v>10582</v>
      </c>
      <c r="D9" s="264">
        <v>18</v>
      </c>
      <c r="E9" s="321">
        <f t="shared" si="0"/>
        <v>0.17010017010017009</v>
      </c>
      <c r="F9" s="253">
        <v>7437</v>
      </c>
      <c r="G9" s="257">
        <v>7075.2431000000006</v>
      </c>
      <c r="H9" s="324">
        <f t="shared" si="1"/>
        <v>0.95135714669893778</v>
      </c>
      <c r="I9" s="249">
        <v>7138.4799000000003</v>
      </c>
      <c r="J9" s="254">
        <f t="shared" si="2"/>
        <v>0.95986014521984675</v>
      </c>
      <c r="K9" s="111">
        <v>14</v>
      </c>
      <c r="L9" s="111">
        <v>3</v>
      </c>
      <c r="M9" s="111">
        <v>1</v>
      </c>
      <c r="N9" s="111">
        <v>0</v>
      </c>
      <c r="O9" s="111">
        <v>0</v>
      </c>
      <c r="P9" s="111">
        <v>0</v>
      </c>
      <c r="Q9" s="111">
        <v>0</v>
      </c>
      <c r="R9" s="111">
        <v>0</v>
      </c>
      <c r="S9" s="111">
        <v>1</v>
      </c>
      <c r="T9" s="113">
        <v>0</v>
      </c>
    </row>
    <row r="10" spans="1:20" ht="21">
      <c r="A10" s="446">
        <v>5</v>
      </c>
      <c r="B10" s="240" t="s">
        <v>12</v>
      </c>
      <c r="C10" s="253">
        <v>8549</v>
      </c>
      <c r="D10" s="264">
        <v>0</v>
      </c>
      <c r="E10" s="321">
        <f t="shared" si="0"/>
        <v>0</v>
      </c>
      <c r="F10" s="253">
        <v>6007</v>
      </c>
      <c r="G10" s="257">
        <v>6769.2738000000008</v>
      </c>
      <c r="H10" s="324">
        <f t="shared" si="1"/>
        <v>1.1268975861494923</v>
      </c>
      <c r="I10" s="249">
        <v>6854.2234000000008</v>
      </c>
      <c r="J10" s="254">
        <f t="shared" si="2"/>
        <v>1.1410393540868988</v>
      </c>
      <c r="K10" s="111">
        <v>0</v>
      </c>
      <c r="L10" s="111">
        <v>0</v>
      </c>
      <c r="M10" s="111">
        <v>0</v>
      </c>
      <c r="N10" s="111">
        <v>0</v>
      </c>
      <c r="O10" s="111">
        <v>0</v>
      </c>
      <c r="P10" s="111">
        <v>0</v>
      </c>
      <c r="Q10" s="111">
        <v>0</v>
      </c>
      <c r="R10" s="111">
        <v>0</v>
      </c>
      <c r="S10" s="111">
        <v>0</v>
      </c>
      <c r="T10" s="113">
        <v>0</v>
      </c>
    </row>
    <row r="11" spans="1:20" ht="21">
      <c r="A11" s="446">
        <v>6</v>
      </c>
      <c r="B11" s="240" t="s">
        <v>13</v>
      </c>
      <c r="C11" s="253">
        <v>2744</v>
      </c>
      <c r="D11" s="264">
        <v>141</v>
      </c>
      <c r="E11" s="321">
        <f t="shared" si="0"/>
        <v>5.1384839650145775</v>
      </c>
      <c r="F11" s="253">
        <v>1941</v>
      </c>
      <c r="G11" s="257">
        <v>1693.1888000000001</v>
      </c>
      <c r="H11" s="324">
        <f t="shared" si="1"/>
        <v>0.87232807831014947</v>
      </c>
      <c r="I11" s="249">
        <v>1741.4824000000001</v>
      </c>
      <c r="J11" s="254">
        <f t="shared" si="2"/>
        <v>0.89720886141164358</v>
      </c>
      <c r="K11" s="111">
        <v>136</v>
      </c>
      <c r="L11" s="111">
        <v>0</v>
      </c>
      <c r="M11" s="111">
        <v>0</v>
      </c>
      <c r="N11" s="111">
        <v>0</v>
      </c>
      <c r="O11" s="111">
        <v>0</v>
      </c>
      <c r="P11" s="111">
        <v>0</v>
      </c>
      <c r="Q11" s="111">
        <v>0</v>
      </c>
      <c r="R11" s="111">
        <v>0</v>
      </c>
      <c r="S11" s="111">
        <v>0</v>
      </c>
      <c r="T11" s="113">
        <v>0</v>
      </c>
    </row>
    <row r="12" spans="1:20" ht="21">
      <c r="A12" s="446">
        <v>7</v>
      </c>
      <c r="B12" s="240" t="s">
        <v>14</v>
      </c>
      <c r="C12" s="253">
        <v>1045</v>
      </c>
      <c r="D12" s="264">
        <v>0</v>
      </c>
      <c r="E12" s="321">
        <f t="shared" si="0"/>
        <v>0</v>
      </c>
      <c r="F12" s="253">
        <v>729</v>
      </c>
      <c r="G12" s="257">
        <v>581.48680000000002</v>
      </c>
      <c r="H12" s="324">
        <f t="shared" si="1"/>
        <v>0.79764993141289442</v>
      </c>
      <c r="I12" s="249">
        <v>585.41340000000014</v>
      </c>
      <c r="J12" s="254">
        <f t="shared" si="2"/>
        <v>0.80303621399176972</v>
      </c>
      <c r="K12" s="111">
        <v>0</v>
      </c>
      <c r="L12" s="111">
        <v>0</v>
      </c>
      <c r="M12" s="111">
        <v>0</v>
      </c>
      <c r="N12" s="111">
        <v>0</v>
      </c>
      <c r="O12" s="111">
        <v>0</v>
      </c>
      <c r="P12" s="111">
        <v>0</v>
      </c>
      <c r="Q12" s="111">
        <v>0</v>
      </c>
      <c r="R12" s="111">
        <v>0</v>
      </c>
      <c r="S12" s="111">
        <v>0</v>
      </c>
      <c r="T12" s="113">
        <v>0</v>
      </c>
    </row>
    <row r="13" spans="1:20" ht="21">
      <c r="A13" s="446">
        <v>8</v>
      </c>
      <c r="B13" s="240" t="s">
        <v>15</v>
      </c>
      <c r="C13" s="253">
        <v>17697</v>
      </c>
      <c r="D13" s="264">
        <v>0</v>
      </c>
      <c r="E13" s="321">
        <f t="shared" si="0"/>
        <v>0</v>
      </c>
      <c r="F13" s="253">
        <v>12466</v>
      </c>
      <c r="G13" s="257">
        <v>20890.398799999999</v>
      </c>
      <c r="H13" s="324">
        <f t="shared" si="1"/>
        <v>1.6757900529440075</v>
      </c>
      <c r="I13" s="249">
        <v>21046.290099999998</v>
      </c>
      <c r="J13" s="254">
        <f t="shared" si="2"/>
        <v>1.6882953714102358</v>
      </c>
      <c r="K13" s="111">
        <v>0</v>
      </c>
      <c r="L13" s="111">
        <v>0</v>
      </c>
      <c r="M13" s="111">
        <v>0</v>
      </c>
      <c r="N13" s="111">
        <v>0</v>
      </c>
      <c r="O13" s="111">
        <v>0</v>
      </c>
      <c r="P13" s="111">
        <v>0</v>
      </c>
      <c r="Q13" s="111">
        <v>0</v>
      </c>
      <c r="R13" s="111">
        <v>0</v>
      </c>
      <c r="S13" s="111">
        <v>0</v>
      </c>
      <c r="T13" s="113">
        <v>0</v>
      </c>
    </row>
    <row r="14" spans="1:20" ht="21">
      <c r="A14" s="446">
        <v>9</v>
      </c>
      <c r="B14" s="240" t="s">
        <v>16</v>
      </c>
      <c r="C14" s="253">
        <v>3341</v>
      </c>
      <c r="D14" s="264">
        <v>0</v>
      </c>
      <c r="E14" s="321">
        <f t="shared" si="0"/>
        <v>0</v>
      </c>
      <c r="F14" s="253">
        <v>2301</v>
      </c>
      <c r="G14" s="257">
        <v>2208.3087999999998</v>
      </c>
      <c r="H14" s="324">
        <f t="shared" si="1"/>
        <v>0.95971699261190779</v>
      </c>
      <c r="I14" s="249">
        <v>2260.4603999999999</v>
      </c>
      <c r="J14" s="254">
        <f t="shared" si="2"/>
        <v>0.98238174706649284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3">
        <v>0</v>
      </c>
    </row>
    <row r="15" spans="1:20" ht="21">
      <c r="A15" s="446">
        <v>10</v>
      </c>
      <c r="B15" s="5" t="s">
        <v>144</v>
      </c>
      <c r="C15" s="253">
        <v>8886</v>
      </c>
      <c r="D15" s="264">
        <v>0</v>
      </c>
      <c r="E15" s="321">
        <f t="shared" si="0"/>
        <v>0</v>
      </c>
      <c r="F15" s="253">
        <v>5326</v>
      </c>
      <c r="G15" s="257">
        <v>5669.114599999999</v>
      </c>
      <c r="H15" s="324">
        <f t="shared" si="1"/>
        <v>1.064422568531731</v>
      </c>
      <c r="I15" s="249">
        <v>5847.1828999999998</v>
      </c>
      <c r="J15" s="254">
        <f t="shared" si="2"/>
        <v>1.0978563462260609</v>
      </c>
      <c r="K15" s="111">
        <v>0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111">
        <v>0</v>
      </c>
      <c r="R15" s="111">
        <v>0</v>
      </c>
      <c r="S15" s="111">
        <v>0</v>
      </c>
      <c r="T15" s="113">
        <v>0</v>
      </c>
    </row>
    <row r="16" spans="1:20" ht="21">
      <c r="A16" s="446">
        <v>11</v>
      </c>
      <c r="B16" s="240" t="s">
        <v>17</v>
      </c>
      <c r="C16" s="253">
        <v>8215</v>
      </c>
      <c r="D16" s="264">
        <v>0</v>
      </c>
      <c r="E16" s="321">
        <f t="shared" si="0"/>
        <v>0</v>
      </c>
      <c r="F16" s="253">
        <v>5215</v>
      </c>
      <c r="G16" s="257">
        <v>4908.6299999999992</v>
      </c>
      <c r="H16" s="324">
        <f t="shared" si="1"/>
        <v>0.94125215723873423</v>
      </c>
      <c r="I16" s="249">
        <v>4994.5361000000003</v>
      </c>
      <c r="J16" s="254">
        <f t="shared" si="2"/>
        <v>0.95772504314477469</v>
      </c>
      <c r="K16" s="111">
        <v>0</v>
      </c>
      <c r="L16" s="111">
        <v>0</v>
      </c>
      <c r="M16" s="111">
        <v>0</v>
      </c>
      <c r="N16" s="111">
        <v>0</v>
      </c>
      <c r="O16" s="111">
        <v>0</v>
      </c>
      <c r="P16" s="111">
        <v>0</v>
      </c>
      <c r="Q16" s="111">
        <v>0</v>
      </c>
      <c r="R16" s="111">
        <v>0</v>
      </c>
      <c r="S16" s="111">
        <v>0</v>
      </c>
      <c r="T16" s="113">
        <v>0</v>
      </c>
    </row>
    <row r="17" spans="1:21" ht="21">
      <c r="A17" s="446">
        <v>12</v>
      </c>
      <c r="B17" s="240" t="s">
        <v>18</v>
      </c>
      <c r="C17" s="253">
        <v>3538</v>
      </c>
      <c r="D17" s="264">
        <v>0</v>
      </c>
      <c r="E17" s="321">
        <f t="shared" si="0"/>
        <v>0</v>
      </c>
      <c r="F17" s="253">
        <v>2540</v>
      </c>
      <c r="G17" s="257">
        <v>2073.6882000000001</v>
      </c>
      <c r="H17" s="324">
        <f t="shared" si="1"/>
        <v>0.81641267716535437</v>
      </c>
      <c r="I17" s="249">
        <v>2108.8197999999998</v>
      </c>
      <c r="J17" s="254">
        <f t="shared" si="2"/>
        <v>0.83024401574803142</v>
      </c>
      <c r="K17" s="111">
        <v>0</v>
      </c>
      <c r="L17" s="111">
        <v>0</v>
      </c>
      <c r="M17" s="111">
        <v>0</v>
      </c>
      <c r="N17" s="111">
        <v>0</v>
      </c>
      <c r="O17" s="111">
        <v>0</v>
      </c>
      <c r="P17" s="111">
        <v>0</v>
      </c>
      <c r="Q17" s="111">
        <v>0</v>
      </c>
      <c r="R17" s="111">
        <v>0</v>
      </c>
      <c r="S17" s="111">
        <v>0</v>
      </c>
      <c r="T17" s="113">
        <v>0</v>
      </c>
    </row>
    <row r="18" spans="1:21" ht="21">
      <c r="A18" s="446">
        <v>13</v>
      </c>
      <c r="B18" s="240" t="s">
        <v>19</v>
      </c>
      <c r="C18" s="253">
        <v>2594</v>
      </c>
      <c r="D18" s="264">
        <v>0</v>
      </c>
      <c r="E18" s="321">
        <f t="shared" si="0"/>
        <v>0</v>
      </c>
      <c r="F18" s="253">
        <v>1832</v>
      </c>
      <c r="G18" s="257">
        <v>1349.5452</v>
      </c>
      <c r="H18" s="324">
        <f t="shared" si="1"/>
        <v>0.73665131004366813</v>
      </c>
      <c r="I18" s="249">
        <v>1381.0424</v>
      </c>
      <c r="J18" s="254">
        <f t="shared" si="2"/>
        <v>0.75384410480349351</v>
      </c>
      <c r="K18" s="111">
        <v>0</v>
      </c>
      <c r="L18" s="111">
        <v>0</v>
      </c>
      <c r="M18" s="111">
        <v>0</v>
      </c>
      <c r="N18" s="111">
        <v>0</v>
      </c>
      <c r="O18" s="111">
        <v>0</v>
      </c>
      <c r="P18" s="111">
        <v>0</v>
      </c>
      <c r="Q18" s="111">
        <v>0</v>
      </c>
      <c r="R18" s="111">
        <v>0</v>
      </c>
      <c r="S18" s="111">
        <v>0</v>
      </c>
      <c r="T18" s="113">
        <v>0</v>
      </c>
    </row>
    <row r="19" spans="1:21" ht="21">
      <c r="A19" s="446">
        <v>14</v>
      </c>
      <c r="B19" s="240" t="s">
        <v>20</v>
      </c>
      <c r="C19" s="253">
        <v>5323</v>
      </c>
      <c r="D19" s="264">
        <v>2</v>
      </c>
      <c r="E19" s="321">
        <f t="shared" si="0"/>
        <v>3.7572797294758598E-2</v>
      </c>
      <c r="F19" s="253">
        <v>3296</v>
      </c>
      <c r="G19" s="257">
        <v>2672.5987</v>
      </c>
      <c r="H19" s="324">
        <f t="shared" si="1"/>
        <v>0.81086125606796122</v>
      </c>
      <c r="I19" s="249">
        <v>2706.7152999999998</v>
      </c>
      <c r="J19" s="254">
        <f t="shared" si="2"/>
        <v>0.82121216626213589</v>
      </c>
      <c r="K19" s="111">
        <v>0</v>
      </c>
      <c r="L19" s="111">
        <v>0</v>
      </c>
      <c r="M19" s="111">
        <v>0</v>
      </c>
      <c r="N19" s="111">
        <v>0</v>
      </c>
      <c r="O19" s="111">
        <v>0</v>
      </c>
      <c r="P19" s="111">
        <v>0</v>
      </c>
      <c r="Q19" s="111">
        <v>0</v>
      </c>
      <c r="R19" s="111">
        <v>0</v>
      </c>
      <c r="S19" s="111">
        <v>0</v>
      </c>
      <c r="T19" s="113">
        <v>0</v>
      </c>
    </row>
    <row r="20" spans="1:21" ht="21">
      <c r="A20" s="446">
        <v>15</v>
      </c>
      <c r="B20" s="240" t="s">
        <v>21</v>
      </c>
      <c r="C20" s="253">
        <v>2135</v>
      </c>
      <c r="D20" s="264">
        <v>0</v>
      </c>
      <c r="E20" s="321">
        <f t="shared" si="0"/>
        <v>0</v>
      </c>
      <c r="F20" s="253">
        <v>1453</v>
      </c>
      <c r="G20" s="257">
        <v>1494.3567</v>
      </c>
      <c r="H20" s="324">
        <f t="shared" si="1"/>
        <v>1.0284629731589814</v>
      </c>
      <c r="I20" s="249">
        <v>1525.3842</v>
      </c>
      <c r="J20" s="254">
        <f t="shared" si="2"/>
        <v>1.0498170681348933</v>
      </c>
      <c r="K20" s="111">
        <v>0</v>
      </c>
      <c r="L20" s="111">
        <v>0</v>
      </c>
      <c r="M20" s="111">
        <v>0</v>
      </c>
      <c r="N20" s="111">
        <v>0</v>
      </c>
      <c r="O20" s="111">
        <v>0</v>
      </c>
      <c r="P20" s="111">
        <v>0</v>
      </c>
      <c r="Q20" s="111">
        <v>0</v>
      </c>
      <c r="R20" s="111">
        <v>0</v>
      </c>
      <c r="S20" s="111">
        <v>0</v>
      </c>
      <c r="T20" s="113">
        <v>0</v>
      </c>
    </row>
    <row r="21" spans="1:21" ht="21">
      <c r="A21" s="446">
        <v>16</v>
      </c>
      <c r="B21" s="240" t="s">
        <v>22</v>
      </c>
      <c r="C21" s="253">
        <v>3242</v>
      </c>
      <c r="D21" s="264">
        <v>0</v>
      </c>
      <c r="E21" s="321">
        <f t="shared" si="0"/>
        <v>0</v>
      </c>
      <c r="F21" s="253">
        <v>2231</v>
      </c>
      <c r="G21" s="257">
        <v>1720.6851000000001</v>
      </c>
      <c r="H21" s="324">
        <f t="shared" si="1"/>
        <v>0.77126181084715384</v>
      </c>
      <c r="I21" s="249">
        <v>1755.8622999999998</v>
      </c>
      <c r="J21" s="254">
        <f t="shared" si="2"/>
        <v>0.78702926938592555</v>
      </c>
      <c r="K21" s="111">
        <v>0</v>
      </c>
      <c r="L21" s="111">
        <v>0</v>
      </c>
      <c r="M21" s="111">
        <v>0</v>
      </c>
      <c r="N21" s="111">
        <v>0</v>
      </c>
      <c r="O21" s="111">
        <v>0</v>
      </c>
      <c r="P21" s="111">
        <v>0</v>
      </c>
      <c r="Q21" s="111">
        <v>0</v>
      </c>
      <c r="R21" s="111">
        <v>0</v>
      </c>
      <c r="S21" s="111">
        <v>0</v>
      </c>
      <c r="T21" s="113">
        <v>0</v>
      </c>
    </row>
    <row r="22" spans="1:21" ht="21">
      <c r="A22" s="446">
        <v>17</v>
      </c>
      <c r="B22" s="240" t="s">
        <v>92</v>
      </c>
      <c r="C22" s="253">
        <v>18350</v>
      </c>
      <c r="D22" s="264">
        <v>0</v>
      </c>
      <c r="E22" s="321">
        <f t="shared" si="0"/>
        <v>0</v>
      </c>
      <c r="F22" s="253">
        <v>13063</v>
      </c>
      <c r="G22" s="257">
        <v>23400.007799999999</v>
      </c>
      <c r="H22" s="324">
        <f>G22/F22</f>
        <v>1.7913195896807776</v>
      </c>
      <c r="I22" s="249">
        <v>23822.895600000003</v>
      </c>
      <c r="J22" s="254">
        <f>I22/F22</f>
        <v>1.8236925361708645</v>
      </c>
      <c r="K22" s="111">
        <v>0</v>
      </c>
      <c r="L22" s="111">
        <v>0</v>
      </c>
      <c r="M22" s="111">
        <v>0</v>
      </c>
      <c r="N22" s="111">
        <v>0</v>
      </c>
      <c r="O22" s="111">
        <v>0</v>
      </c>
      <c r="P22" s="111">
        <v>0</v>
      </c>
      <c r="Q22" s="111">
        <v>0</v>
      </c>
      <c r="R22" s="111">
        <v>0</v>
      </c>
      <c r="S22" s="111">
        <v>0</v>
      </c>
      <c r="T22" s="113">
        <v>0</v>
      </c>
    </row>
    <row r="23" spans="1:21" ht="21">
      <c r="A23" s="447">
        <v>18</v>
      </c>
      <c r="B23" s="241" t="s">
        <v>23</v>
      </c>
      <c r="C23" s="259">
        <v>3850</v>
      </c>
      <c r="D23" s="452">
        <v>0</v>
      </c>
      <c r="E23" s="322">
        <f t="shared" si="0"/>
        <v>0</v>
      </c>
      <c r="F23" s="259">
        <v>2652</v>
      </c>
      <c r="G23" s="260">
        <v>2462.1496999999999</v>
      </c>
      <c r="H23" s="325">
        <f t="shared" si="1"/>
        <v>0.92841240573152339</v>
      </c>
      <c r="I23" s="261">
        <v>2502.0925000000002</v>
      </c>
      <c r="J23" s="262">
        <f>I23/F23</f>
        <v>0.94347379336349935</v>
      </c>
      <c r="K23" s="111">
        <v>0</v>
      </c>
      <c r="L23" s="111">
        <v>0</v>
      </c>
      <c r="M23" s="111">
        <v>0</v>
      </c>
      <c r="N23" s="111">
        <v>0</v>
      </c>
      <c r="O23" s="111">
        <v>0</v>
      </c>
      <c r="P23" s="111">
        <v>0</v>
      </c>
      <c r="Q23" s="111">
        <v>0</v>
      </c>
      <c r="R23" s="111">
        <v>0</v>
      </c>
      <c r="S23" s="111">
        <v>0</v>
      </c>
      <c r="T23" s="247">
        <v>0</v>
      </c>
    </row>
    <row r="24" spans="1:21" ht="21">
      <c r="A24" s="448"/>
      <c r="B24" s="94" t="s">
        <v>24</v>
      </c>
      <c r="C24" s="250">
        <f>SUM(C6:C23)</f>
        <v>161492</v>
      </c>
      <c r="D24" s="250">
        <f>SUM(D6:D23)</f>
        <v>1870</v>
      </c>
      <c r="E24" s="263">
        <f>D24*100/C24</f>
        <v>1.1579520966982884</v>
      </c>
      <c r="F24" s="250">
        <f>SUM(F6:F23)</f>
        <v>125863</v>
      </c>
      <c r="G24" s="248">
        <f>SUM(G6:G23)</f>
        <v>202780.10030000005</v>
      </c>
      <c r="H24" s="251">
        <f>G24/F24</f>
        <v>1.611117646170837</v>
      </c>
      <c r="I24" s="248">
        <f>SUM(I6:I23)</f>
        <v>204651.91310000003</v>
      </c>
      <c r="J24" s="251">
        <f>I24/F24</f>
        <v>1.6259894734751279</v>
      </c>
      <c r="K24" s="444">
        <f>SUM(K6:K23)</f>
        <v>1858</v>
      </c>
      <c r="L24" s="444">
        <f t="shared" ref="L24:T24" si="3">SUM(L6:L23)</f>
        <v>3</v>
      </c>
      <c r="M24" s="444">
        <f t="shared" si="3"/>
        <v>2</v>
      </c>
      <c r="N24" s="453">
        <v>0</v>
      </c>
      <c r="O24" s="453">
        <v>0</v>
      </c>
      <c r="P24" s="453">
        <v>0</v>
      </c>
      <c r="Q24" s="453">
        <v>0</v>
      </c>
      <c r="R24" s="453">
        <v>0</v>
      </c>
      <c r="S24" s="444">
        <f t="shared" si="3"/>
        <v>2</v>
      </c>
      <c r="T24" s="444">
        <f t="shared" si="3"/>
        <v>1</v>
      </c>
      <c r="U24" s="114"/>
    </row>
    <row r="25" spans="1:21" ht="21">
      <c r="A25" s="475" t="s">
        <v>201</v>
      </c>
      <c r="B25" s="476"/>
      <c r="C25" s="476"/>
      <c r="D25" s="476"/>
      <c r="E25" s="476"/>
      <c r="F25" s="476"/>
      <c r="G25" s="96"/>
      <c r="H25" s="97"/>
      <c r="I25" s="97"/>
      <c r="J25" s="97"/>
      <c r="K25" s="95"/>
      <c r="L25" s="95"/>
      <c r="M25" s="95"/>
      <c r="N25" s="95"/>
      <c r="O25" s="95"/>
      <c r="P25" s="95"/>
      <c r="Q25" s="95"/>
      <c r="R25" s="95"/>
      <c r="S25" s="95"/>
      <c r="T25" s="95"/>
    </row>
    <row r="26" spans="1:21" ht="21">
      <c r="A26" s="68"/>
      <c r="B26" s="298" t="s">
        <v>46</v>
      </c>
      <c r="C26" s="295"/>
      <c r="D26" s="295"/>
      <c r="E26" s="295"/>
      <c r="F26" s="296"/>
      <c r="G26" s="449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1:21" ht="21">
      <c r="A27" s="68"/>
      <c r="B27" s="299" t="s">
        <v>78</v>
      </c>
      <c r="C27" s="68"/>
      <c r="D27" s="67" t="s">
        <v>175</v>
      </c>
      <c r="E27" s="68"/>
      <c r="F27" s="297"/>
      <c r="G27" s="450"/>
      <c r="H27" s="66" t="s">
        <v>203</v>
      </c>
      <c r="I27" s="110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1:21" ht="21">
      <c r="A28" s="68"/>
      <c r="B28" s="299" t="s">
        <v>79</v>
      </c>
      <c r="C28" s="68"/>
      <c r="D28" s="67" t="s">
        <v>176</v>
      </c>
      <c r="E28" s="68"/>
      <c r="F28" s="297"/>
      <c r="G28" s="449"/>
      <c r="H28" s="67" t="s">
        <v>204</v>
      </c>
      <c r="I28" s="110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1:21" ht="21">
      <c r="A29" s="68"/>
      <c r="B29" s="299" t="s">
        <v>80</v>
      </c>
      <c r="C29" s="68"/>
      <c r="D29" s="67" t="s">
        <v>177</v>
      </c>
      <c r="E29" s="68"/>
      <c r="F29" s="297"/>
      <c r="G29" s="449"/>
      <c r="H29" s="67" t="s">
        <v>119</v>
      </c>
      <c r="I29" s="110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1:21" ht="21">
      <c r="A30" s="68"/>
      <c r="B30" s="299" t="s">
        <v>81</v>
      </c>
      <c r="C30" s="68"/>
      <c r="D30" s="67" t="s">
        <v>178</v>
      </c>
      <c r="E30" s="68"/>
      <c r="F30" s="297"/>
      <c r="G30" s="449"/>
      <c r="H30" s="66"/>
      <c r="I30" s="110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1:21" ht="21">
      <c r="A31" s="68"/>
      <c r="B31" s="300" t="s">
        <v>82</v>
      </c>
      <c r="C31" s="301"/>
      <c r="D31" s="302" t="s">
        <v>179</v>
      </c>
      <c r="E31" s="301"/>
      <c r="F31" s="303"/>
      <c r="G31" s="449"/>
      <c r="H31" s="68"/>
      <c r="I31" s="110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1:21" ht="21">
      <c r="A32" s="68"/>
      <c r="B32" s="68"/>
      <c r="C32" s="68"/>
      <c r="D32" s="68"/>
      <c r="E32" s="68"/>
      <c r="F32" s="68"/>
      <c r="G32" s="68"/>
      <c r="H32" s="68"/>
      <c r="I32" s="110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9:9" ht="21">
      <c r="I33" s="110"/>
    </row>
    <row r="34" spans="9:9" ht="21">
      <c r="I34" s="110"/>
    </row>
  </sheetData>
  <mergeCells count="6">
    <mergeCell ref="A25:F25"/>
    <mergeCell ref="K3:T3"/>
    <mergeCell ref="K2:T2"/>
    <mergeCell ref="D3:E3"/>
    <mergeCell ref="F3:I3"/>
    <mergeCell ref="C2:J2"/>
  </mergeCells>
  <conditionalFormatting sqref="K6:T23">
    <cfRule type="cellIs" dxfId="5" priority="3" operator="greaterThan">
      <formula>0.1</formula>
    </cfRule>
  </conditionalFormatting>
  <conditionalFormatting sqref="H7:H12 H14:H21 H23">
    <cfRule type="cellIs" dxfId="4" priority="1" operator="lessThan">
      <formula>0.6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77" orientation="landscape" blackAndWhite="1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D20" sqref="D20"/>
    </sheetView>
  </sheetViews>
  <sheetFormatPr defaultColWidth="9.125" defaultRowHeight="14.25"/>
  <cols>
    <col min="1" max="1" width="5.875" style="129" customWidth="1"/>
    <col min="2" max="2" width="16.875" style="129" customWidth="1"/>
    <col min="3" max="3" width="16.375" style="129" bestFit="1" customWidth="1"/>
    <col min="4" max="6" width="15.75" style="129" bestFit="1" customWidth="1"/>
    <col min="7" max="7" width="14.75" style="129" customWidth="1"/>
    <col min="8" max="8" width="16.625" style="129" customWidth="1"/>
    <col min="9" max="16384" width="9.125" style="129"/>
  </cols>
  <sheetData>
    <row r="1" spans="1:8" ht="21">
      <c r="A1" s="130" t="s">
        <v>196</v>
      </c>
      <c r="B1" s="130"/>
      <c r="C1" s="130"/>
    </row>
    <row r="2" spans="1:8" ht="18.75">
      <c r="A2" s="486" t="s">
        <v>3</v>
      </c>
      <c r="B2" s="486" t="s">
        <v>4</v>
      </c>
      <c r="C2" s="494" t="s">
        <v>197</v>
      </c>
      <c r="D2" s="492" t="s">
        <v>198</v>
      </c>
      <c r="E2" s="490" t="s">
        <v>199</v>
      </c>
      <c r="F2" s="488" t="s">
        <v>200</v>
      </c>
      <c r="G2" s="198" t="s">
        <v>89</v>
      </c>
      <c r="H2" s="165" t="s">
        <v>84</v>
      </c>
    </row>
    <row r="3" spans="1:8" ht="19.5" customHeight="1">
      <c r="A3" s="487"/>
      <c r="B3" s="487"/>
      <c r="C3" s="495"/>
      <c r="D3" s="493"/>
      <c r="E3" s="491"/>
      <c r="F3" s="489"/>
      <c r="G3" s="199" t="s">
        <v>120</v>
      </c>
      <c r="H3" s="167" t="s">
        <v>121</v>
      </c>
    </row>
    <row r="4" spans="1:8" ht="19.5">
      <c r="A4" s="144"/>
      <c r="B4" s="144"/>
      <c r="C4" s="187"/>
      <c r="D4" s="188"/>
      <c r="E4" s="168" t="s">
        <v>85</v>
      </c>
      <c r="F4" s="192" t="s">
        <v>86</v>
      </c>
      <c r="G4" s="200" t="s">
        <v>87</v>
      </c>
      <c r="H4" s="166" t="s">
        <v>88</v>
      </c>
    </row>
    <row r="5" spans="1:8" ht="21">
      <c r="A5" s="61">
        <v>1</v>
      </c>
      <c r="B5" s="62" t="s">
        <v>62</v>
      </c>
      <c r="C5" s="58">
        <v>720298</v>
      </c>
      <c r="D5" s="58">
        <v>759041</v>
      </c>
      <c r="E5" s="189">
        <v>870269</v>
      </c>
      <c r="F5" s="193">
        <v>928426</v>
      </c>
      <c r="G5" s="440">
        <f>F5-E5</f>
        <v>58157</v>
      </c>
      <c r="H5" s="304">
        <f>G5/E5*100</f>
        <v>6.6826464001360497</v>
      </c>
    </row>
    <row r="6" spans="1:8" ht="21">
      <c r="A6" s="134">
        <v>2</v>
      </c>
      <c r="B6" s="135" t="s">
        <v>10</v>
      </c>
      <c r="C6" s="59">
        <v>88148</v>
      </c>
      <c r="D6" s="59">
        <v>99343</v>
      </c>
      <c r="E6" s="190">
        <v>115633</v>
      </c>
      <c r="F6" s="194">
        <v>101506</v>
      </c>
      <c r="G6" s="306">
        <f t="shared" ref="G6:G22" si="0">F6-E6</f>
        <v>-14127</v>
      </c>
      <c r="H6" s="307">
        <f t="shared" ref="H6:H22" si="1">G6/E6*100</f>
        <v>-12.217100654657408</v>
      </c>
    </row>
    <row r="7" spans="1:8" ht="21">
      <c r="A7" s="134">
        <v>3</v>
      </c>
      <c r="B7" s="135" t="s">
        <v>11</v>
      </c>
      <c r="C7" s="59">
        <v>70640</v>
      </c>
      <c r="D7" s="59">
        <v>65046</v>
      </c>
      <c r="E7" s="190">
        <v>85352</v>
      </c>
      <c r="F7" s="194">
        <v>70874</v>
      </c>
      <c r="G7" s="306">
        <f t="shared" si="0"/>
        <v>-14478</v>
      </c>
      <c r="H7" s="307">
        <f t="shared" si="1"/>
        <v>-16.962695660324304</v>
      </c>
    </row>
    <row r="8" spans="1:8" ht="21">
      <c r="A8" s="134">
        <v>4</v>
      </c>
      <c r="B8" s="135" t="s">
        <v>37</v>
      </c>
      <c r="C8" s="59">
        <v>134842</v>
      </c>
      <c r="D8" s="59">
        <v>121779</v>
      </c>
      <c r="E8" s="190">
        <v>186253</v>
      </c>
      <c r="F8" s="194">
        <v>156280</v>
      </c>
      <c r="G8" s="306">
        <f t="shared" si="0"/>
        <v>-29973</v>
      </c>
      <c r="H8" s="307">
        <f t="shared" si="1"/>
        <v>-16.092626695945835</v>
      </c>
    </row>
    <row r="9" spans="1:8" ht="21">
      <c r="A9" s="134">
        <v>5</v>
      </c>
      <c r="B9" s="135" t="s">
        <v>12</v>
      </c>
      <c r="C9" s="59">
        <v>125281</v>
      </c>
      <c r="D9" s="59">
        <v>125043</v>
      </c>
      <c r="E9" s="190">
        <v>159841</v>
      </c>
      <c r="F9" s="194">
        <v>133431</v>
      </c>
      <c r="G9" s="306">
        <f t="shared" si="0"/>
        <v>-26410</v>
      </c>
      <c r="H9" s="307">
        <f t="shared" si="1"/>
        <v>-16.52266940271895</v>
      </c>
    </row>
    <row r="10" spans="1:8" ht="21">
      <c r="A10" s="134">
        <v>6</v>
      </c>
      <c r="B10" s="135" t="s">
        <v>13</v>
      </c>
      <c r="C10" s="59">
        <v>91389</v>
      </c>
      <c r="D10" s="59">
        <v>101299</v>
      </c>
      <c r="E10" s="190">
        <v>124625</v>
      </c>
      <c r="F10" s="194">
        <v>95793</v>
      </c>
      <c r="G10" s="306">
        <f t="shared" si="0"/>
        <v>-28832</v>
      </c>
      <c r="H10" s="307">
        <f t="shared" si="1"/>
        <v>-23.135005015045135</v>
      </c>
    </row>
    <row r="11" spans="1:8" ht="21">
      <c r="A11" s="134">
        <v>7</v>
      </c>
      <c r="B11" s="135" t="s">
        <v>14</v>
      </c>
      <c r="C11" s="59">
        <v>32708</v>
      </c>
      <c r="D11" s="59">
        <v>35004</v>
      </c>
      <c r="E11" s="190">
        <v>43059</v>
      </c>
      <c r="F11" s="194">
        <v>38331</v>
      </c>
      <c r="G11" s="306">
        <f t="shared" si="0"/>
        <v>-4728</v>
      </c>
      <c r="H11" s="307">
        <f t="shared" si="1"/>
        <v>-10.980282867693166</v>
      </c>
    </row>
    <row r="12" spans="1:8" ht="21">
      <c r="A12" s="134">
        <v>8</v>
      </c>
      <c r="B12" s="135" t="s">
        <v>15</v>
      </c>
      <c r="C12" s="59">
        <v>241480</v>
      </c>
      <c r="D12" s="59">
        <v>274476</v>
      </c>
      <c r="E12" s="190">
        <v>370686</v>
      </c>
      <c r="F12" s="194">
        <v>271149</v>
      </c>
      <c r="G12" s="306">
        <f t="shared" si="0"/>
        <v>-99537</v>
      </c>
      <c r="H12" s="307">
        <f t="shared" si="1"/>
        <v>-26.852106634725885</v>
      </c>
    </row>
    <row r="13" spans="1:8" ht="21">
      <c r="A13" s="134">
        <v>9</v>
      </c>
      <c r="B13" s="135" t="s">
        <v>16</v>
      </c>
      <c r="C13" s="59">
        <v>83319</v>
      </c>
      <c r="D13" s="59">
        <v>81063</v>
      </c>
      <c r="E13" s="190">
        <v>113034</v>
      </c>
      <c r="F13" s="194">
        <v>93363</v>
      </c>
      <c r="G13" s="306">
        <f t="shared" si="0"/>
        <v>-19671</v>
      </c>
      <c r="H13" s="307">
        <f t="shared" si="1"/>
        <v>-17.40272838261054</v>
      </c>
    </row>
    <row r="14" spans="1:8" ht="21">
      <c r="A14" s="134">
        <v>10</v>
      </c>
      <c r="B14" s="5" t="s">
        <v>144</v>
      </c>
      <c r="C14" s="59">
        <v>136288</v>
      </c>
      <c r="D14" s="59">
        <v>140771</v>
      </c>
      <c r="E14" s="190">
        <v>176608</v>
      </c>
      <c r="F14" s="194">
        <v>150280</v>
      </c>
      <c r="G14" s="306">
        <f t="shared" si="0"/>
        <v>-26328</v>
      </c>
      <c r="H14" s="307">
        <f t="shared" si="1"/>
        <v>-14.907591955064323</v>
      </c>
    </row>
    <row r="15" spans="1:8" ht="21">
      <c r="A15" s="134">
        <v>11</v>
      </c>
      <c r="B15" s="135" t="s">
        <v>17</v>
      </c>
      <c r="C15" s="59">
        <v>155346</v>
      </c>
      <c r="D15" s="59">
        <v>148999</v>
      </c>
      <c r="E15" s="190">
        <v>200101</v>
      </c>
      <c r="F15" s="194">
        <v>156120</v>
      </c>
      <c r="G15" s="306">
        <f t="shared" si="0"/>
        <v>-43981</v>
      </c>
      <c r="H15" s="307">
        <f t="shared" si="1"/>
        <v>-21.979400402796585</v>
      </c>
    </row>
    <row r="16" spans="1:8" ht="21">
      <c r="A16" s="134">
        <v>12</v>
      </c>
      <c r="B16" s="135" t="s">
        <v>18</v>
      </c>
      <c r="C16" s="59">
        <v>68857</v>
      </c>
      <c r="D16" s="59">
        <v>74422</v>
      </c>
      <c r="E16" s="190">
        <v>111890</v>
      </c>
      <c r="F16" s="194">
        <v>118007</v>
      </c>
      <c r="G16" s="306">
        <f t="shared" si="0"/>
        <v>6117</v>
      </c>
      <c r="H16" s="307">
        <f t="shared" si="1"/>
        <v>5.4669764947716502</v>
      </c>
    </row>
    <row r="17" spans="1:8" ht="21">
      <c r="A17" s="134">
        <v>13</v>
      </c>
      <c r="B17" s="135" t="s">
        <v>19</v>
      </c>
      <c r="C17" s="59">
        <v>50489</v>
      </c>
      <c r="D17" s="59">
        <v>60724</v>
      </c>
      <c r="E17" s="190">
        <v>89664</v>
      </c>
      <c r="F17" s="194">
        <v>56688</v>
      </c>
      <c r="G17" s="306">
        <f t="shared" si="0"/>
        <v>-32976</v>
      </c>
      <c r="H17" s="307">
        <f t="shared" si="1"/>
        <v>-36.777301927194863</v>
      </c>
    </row>
    <row r="18" spans="1:8" ht="21">
      <c r="A18" s="134">
        <v>14</v>
      </c>
      <c r="B18" s="135" t="s">
        <v>20</v>
      </c>
      <c r="C18" s="59">
        <v>91524</v>
      </c>
      <c r="D18" s="59">
        <v>89073</v>
      </c>
      <c r="E18" s="190">
        <v>111365</v>
      </c>
      <c r="F18" s="194">
        <v>103259</v>
      </c>
      <c r="G18" s="306">
        <f t="shared" si="0"/>
        <v>-8106</v>
      </c>
      <c r="H18" s="307">
        <f t="shared" si="1"/>
        <v>-7.2787680150855296</v>
      </c>
    </row>
    <row r="19" spans="1:8" ht="21">
      <c r="A19" s="134">
        <v>15</v>
      </c>
      <c r="B19" s="135" t="s">
        <v>21</v>
      </c>
      <c r="C19" s="59">
        <v>77688</v>
      </c>
      <c r="D19" s="59">
        <v>81975</v>
      </c>
      <c r="E19" s="190">
        <v>117199</v>
      </c>
      <c r="F19" s="194">
        <v>91609</v>
      </c>
      <c r="G19" s="306">
        <f t="shared" si="0"/>
        <v>-25590</v>
      </c>
      <c r="H19" s="307">
        <f t="shared" si="1"/>
        <v>-21.834657292297717</v>
      </c>
    </row>
    <row r="20" spans="1:8" ht="21">
      <c r="A20" s="134">
        <v>16</v>
      </c>
      <c r="B20" s="135" t="s">
        <v>22</v>
      </c>
      <c r="C20" s="59">
        <v>73390</v>
      </c>
      <c r="D20" s="59">
        <v>79706</v>
      </c>
      <c r="E20" s="190">
        <v>96676</v>
      </c>
      <c r="F20" s="194">
        <v>78286</v>
      </c>
      <c r="G20" s="306">
        <f t="shared" si="0"/>
        <v>-18390</v>
      </c>
      <c r="H20" s="307">
        <f t="shared" si="1"/>
        <v>-19.022301295047374</v>
      </c>
    </row>
    <row r="21" spans="1:8" ht="21">
      <c r="A21" s="134">
        <v>17</v>
      </c>
      <c r="B21" s="135" t="s">
        <v>57</v>
      </c>
      <c r="C21" s="59">
        <v>300787</v>
      </c>
      <c r="D21" s="59">
        <v>350302</v>
      </c>
      <c r="E21" s="190">
        <v>475132</v>
      </c>
      <c r="F21" s="194">
        <v>359238</v>
      </c>
      <c r="G21" s="306">
        <f t="shared" si="0"/>
        <v>-115894</v>
      </c>
      <c r="H21" s="307">
        <f t="shared" si="1"/>
        <v>-24.391958445232063</v>
      </c>
    </row>
    <row r="22" spans="1:8" ht="21">
      <c r="A22" s="136">
        <v>18</v>
      </c>
      <c r="B22" s="137" t="s">
        <v>23</v>
      </c>
      <c r="C22" s="60">
        <v>54808</v>
      </c>
      <c r="D22" s="60">
        <v>59756</v>
      </c>
      <c r="E22" s="191">
        <v>79168</v>
      </c>
      <c r="F22" s="195">
        <v>65855</v>
      </c>
      <c r="G22" s="441">
        <f t="shared" si="0"/>
        <v>-13313</v>
      </c>
      <c r="H22" s="305">
        <f t="shared" si="1"/>
        <v>-16.816137833468066</v>
      </c>
    </row>
    <row r="23" spans="1:8" ht="21">
      <c r="A23" s="152"/>
      <c r="B23" s="164" t="s">
        <v>24</v>
      </c>
      <c r="C23" s="43">
        <f>SUM(C5:C22)</f>
        <v>2597282</v>
      </c>
      <c r="D23" s="43">
        <f>SUM(D5:D22)</f>
        <v>2747822</v>
      </c>
      <c r="E23" s="178">
        <f>SUM(E5:E22)</f>
        <v>3526555</v>
      </c>
      <c r="F23" s="196">
        <f>SUM(F5:F22)</f>
        <v>3068495</v>
      </c>
      <c r="G23" s="201">
        <f t="shared" ref="G23" si="2">SUM(G5:G22)</f>
        <v>-458060</v>
      </c>
      <c r="H23" s="197">
        <f>G23/E23*100</f>
        <v>-12.988880082686929</v>
      </c>
    </row>
    <row r="24" spans="1:8" ht="18.75">
      <c r="A24" s="471" t="s">
        <v>165</v>
      </c>
      <c r="B24" s="471"/>
      <c r="C24" s="471"/>
      <c r="D24" s="471"/>
      <c r="E24" s="471"/>
      <c r="F24" s="44"/>
    </row>
    <row r="25" spans="1:8" ht="21">
      <c r="A25" s="56"/>
      <c r="B25" s="131"/>
      <c r="C25" s="57"/>
      <c r="D25" s="57"/>
    </row>
  </sheetData>
  <mergeCells count="7">
    <mergeCell ref="A2:A3"/>
    <mergeCell ref="A24:E24"/>
    <mergeCell ref="F2:F3"/>
    <mergeCell ref="E2:E3"/>
    <mergeCell ref="D2:D3"/>
    <mergeCell ref="C2:C3"/>
    <mergeCell ref="B2:B3"/>
  </mergeCells>
  <conditionalFormatting sqref="H23 G5:H22">
    <cfRule type="cellIs" dxfId="3" priority="2" operator="lessThan">
      <formula>0</formula>
    </cfRule>
  </conditionalFormatting>
  <conditionalFormatting sqref="G23">
    <cfRule type="cellIs" dxfId="2" priority="1" operator="lessThan">
      <formula>0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orientation="landscape" blackAndWhite="1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L13" sqref="L13"/>
    </sheetView>
  </sheetViews>
  <sheetFormatPr defaultRowHeight="14.25"/>
  <cols>
    <col min="1" max="1" width="5.875" customWidth="1"/>
    <col min="2" max="2" width="16" customWidth="1"/>
    <col min="3" max="3" width="11.75" bestFit="1" customWidth="1"/>
    <col min="4" max="4" width="11.625" bestFit="1" customWidth="1"/>
    <col min="5" max="5" width="8.75" bestFit="1" customWidth="1"/>
    <col min="6" max="6" width="11.75" bestFit="1" customWidth="1"/>
    <col min="7" max="7" width="11.625" bestFit="1" customWidth="1"/>
    <col min="8" max="8" width="9" bestFit="1" customWidth="1"/>
    <col min="9" max="9" width="11.75" bestFit="1" customWidth="1"/>
    <col min="10" max="10" width="11.625" bestFit="1" customWidth="1"/>
    <col min="11" max="11" width="9.875" bestFit="1" customWidth="1"/>
    <col min="12" max="12" width="11.75" bestFit="1" customWidth="1"/>
    <col min="13" max="13" width="11.625" bestFit="1" customWidth="1"/>
    <col min="14" max="14" width="9.875" bestFit="1" customWidth="1"/>
  </cols>
  <sheetData>
    <row r="1" spans="1:14" ht="21">
      <c r="A1" s="38" t="s">
        <v>191</v>
      </c>
      <c r="B1" s="38"/>
      <c r="C1" s="38"/>
      <c r="D1" s="41"/>
      <c r="E1" s="39"/>
      <c r="F1" s="37"/>
      <c r="G1" s="37"/>
      <c r="H1" s="37"/>
      <c r="I1" s="37"/>
      <c r="J1" s="37"/>
      <c r="K1" s="37"/>
    </row>
    <row r="2" spans="1:14" ht="19.5">
      <c r="A2" s="50"/>
      <c r="B2" s="50"/>
      <c r="C2" s="496" t="s">
        <v>192</v>
      </c>
      <c r="D2" s="496"/>
      <c r="E2" s="496"/>
      <c r="F2" s="497" t="s">
        <v>193</v>
      </c>
      <c r="G2" s="498"/>
      <c r="H2" s="499"/>
      <c r="I2" s="500" t="s">
        <v>194</v>
      </c>
      <c r="J2" s="501"/>
      <c r="K2" s="502"/>
      <c r="L2" s="503" t="s">
        <v>195</v>
      </c>
      <c r="M2" s="504"/>
      <c r="N2" s="505"/>
    </row>
    <row r="3" spans="1:14" ht="18.75">
      <c r="A3" s="51" t="s">
        <v>3</v>
      </c>
      <c r="B3" s="51" t="s">
        <v>4</v>
      </c>
      <c r="C3" s="176" t="s">
        <v>76</v>
      </c>
      <c r="D3" s="176" t="s">
        <v>77</v>
      </c>
      <c r="E3" s="176" t="s">
        <v>75</v>
      </c>
      <c r="F3" s="169" t="s">
        <v>76</v>
      </c>
      <c r="G3" s="169" t="s">
        <v>77</v>
      </c>
      <c r="H3" s="169" t="s">
        <v>75</v>
      </c>
      <c r="I3" s="63" t="s">
        <v>76</v>
      </c>
      <c r="J3" s="63" t="s">
        <v>77</v>
      </c>
      <c r="K3" s="63" t="s">
        <v>75</v>
      </c>
      <c r="L3" s="180" t="s">
        <v>76</v>
      </c>
      <c r="M3" s="180" t="s">
        <v>77</v>
      </c>
      <c r="N3" s="180" t="s">
        <v>75</v>
      </c>
    </row>
    <row r="4" spans="1:14" ht="21">
      <c r="A4" s="61">
        <v>1</v>
      </c>
      <c r="B4" s="62" t="s">
        <v>9</v>
      </c>
      <c r="C4" s="170">
        <v>716310</v>
      </c>
      <c r="D4" s="170">
        <v>720298</v>
      </c>
      <c r="E4" s="177">
        <f>C4-D4</f>
        <v>-3988</v>
      </c>
      <c r="F4" s="170">
        <v>755196</v>
      </c>
      <c r="G4" s="170">
        <v>759041</v>
      </c>
      <c r="H4" s="171">
        <f>F4-G4</f>
        <v>-3845</v>
      </c>
      <c r="I4" s="52">
        <v>867366</v>
      </c>
      <c r="J4" s="52">
        <v>870269</v>
      </c>
      <c r="K4" s="64">
        <f>I4-J4</f>
        <v>-2903</v>
      </c>
      <c r="L4" s="181">
        <v>839388</v>
      </c>
      <c r="M4" s="181">
        <v>928426</v>
      </c>
      <c r="N4" s="182">
        <f>L4-M4</f>
        <v>-89038</v>
      </c>
    </row>
    <row r="5" spans="1:14" ht="21">
      <c r="A5" s="45">
        <v>2</v>
      </c>
      <c r="B5" s="46" t="s">
        <v>10</v>
      </c>
      <c r="C5" s="172">
        <v>90129</v>
      </c>
      <c r="D5" s="172">
        <v>88148</v>
      </c>
      <c r="E5" s="177">
        <f t="shared" ref="E5:E20" si="0">C5-D5</f>
        <v>1981</v>
      </c>
      <c r="F5" s="172">
        <v>102723</v>
      </c>
      <c r="G5" s="172">
        <v>99343</v>
      </c>
      <c r="H5" s="171">
        <f t="shared" ref="H5:H21" si="1">F5-G5</f>
        <v>3380</v>
      </c>
      <c r="I5" s="148">
        <v>112647</v>
      </c>
      <c r="J5" s="53">
        <v>115633</v>
      </c>
      <c r="K5" s="64">
        <f t="shared" ref="K5:K21" si="2">I5-J5</f>
        <v>-2986</v>
      </c>
      <c r="L5" s="183">
        <v>99115</v>
      </c>
      <c r="M5" s="183">
        <v>101506</v>
      </c>
      <c r="N5" s="182">
        <f t="shared" ref="N5:N21" si="3">L5-M5</f>
        <v>-2391</v>
      </c>
    </row>
    <row r="6" spans="1:14" ht="21">
      <c r="A6" s="45">
        <v>3</v>
      </c>
      <c r="B6" s="46" t="s">
        <v>11</v>
      </c>
      <c r="C6" s="172">
        <v>71958</v>
      </c>
      <c r="D6" s="172">
        <v>70640</v>
      </c>
      <c r="E6" s="177">
        <f t="shared" si="0"/>
        <v>1318</v>
      </c>
      <c r="F6" s="172">
        <v>65759</v>
      </c>
      <c r="G6" s="172">
        <v>65046</v>
      </c>
      <c r="H6" s="171">
        <f t="shared" si="1"/>
        <v>713</v>
      </c>
      <c r="I6" s="148">
        <v>68161</v>
      </c>
      <c r="J6" s="53">
        <v>85352</v>
      </c>
      <c r="K6" s="64">
        <f t="shared" si="2"/>
        <v>-17191</v>
      </c>
      <c r="L6" s="183">
        <v>69289</v>
      </c>
      <c r="M6" s="183">
        <v>70874</v>
      </c>
      <c r="N6" s="182">
        <f t="shared" si="3"/>
        <v>-1585</v>
      </c>
    </row>
    <row r="7" spans="1:14" ht="21">
      <c r="A7" s="45">
        <v>4</v>
      </c>
      <c r="B7" s="46" t="s">
        <v>37</v>
      </c>
      <c r="C7" s="172">
        <v>114704</v>
      </c>
      <c r="D7" s="172">
        <v>134842</v>
      </c>
      <c r="E7" s="177">
        <f t="shared" si="0"/>
        <v>-20138</v>
      </c>
      <c r="F7" s="172">
        <v>101660</v>
      </c>
      <c r="G7" s="172">
        <v>121779</v>
      </c>
      <c r="H7" s="171">
        <f t="shared" si="1"/>
        <v>-20119</v>
      </c>
      <c r="I7" s="148">
        <v>114214</v>
      </c>
      <c r="J7" s="53">
        <v>186253</v>
      </c>
      <c r="K7" s="64">
        <f t="shared" si="2"/>
        <v>-72039</v>
      </c>
      <c r="L7" s="183">
        <v>140364</v>
      </c>
      <c r="M7" s="183">
        <v>156280</v>
      </c>
      <c r="N7" s="182">
        <f t="shared" si="3"/>
        <v>-15916</v>
      </c>
    </row>
    <row r="8" spans="1:14" ht="21">
      <c r="A8" s="45">
        <v>5</v>
      </c>
      <c r="B8" s="46" t="s">
        <v>12</v>
      </c>
      <c r="C8" s="172">
        <v>127364</v>
      </c>
      <c r="D8" s="172">
        <v>125281</v>
      </c>
      <c r="E8" s="177">
        <f t="shared" si="0"/>
        <v>2083</v>
      </c>
      <c r="F8" s="172">
        <v>126463</v>
      </c>
      <c r="G8" s="172">
        <v>125043</v>
      </c>
      <c r="H8" s="171">
        <f t="shared" si="1"/>
        <v>1420</v>
      </c>
      <c r="I8" s="148">
        <v>160012</v>
      </c>
      <c r="J8" s="53">
        <v>159841</v>
      </c>
      <c r="K8" s="64">
        <f t="shared" si="2"/>
        <v>171</v>
      </c>
      <c r="L8" s="183">
        <v>133548</v>
      </c>
      <c r="M8" s="183">
        <v>133431</v>
      </c>
      <c r="N8" s="182">
        <f t="shared" si="3"/>
        <v>117</v>
      </c>
    </row>
    <row r="9" spans="1:14" ht="21">
      <c r="A9" s="45">
        <v>6</v>
      </c>
      <c r="B9" s="46" t="s">
        <v>13</v>
      </c>
      <c r="C9" s="172">
        <v>91504</v>
      </c>
      <c r="D9" s="172">
        <v>91389</v>
      </c>
      <c r="E9" s="177">
        <f t="shared" si="0"/>
        <v>115</v>
      </c>
      <c r="F9" s="172">
        <v>101041</v>
      </c>
      <c r="G9" s="172">
        <v>101299</v>
      </c>
      <c r="H9" s="171">
        <f t="shared" si="1"/>
        <v>-258</v>
      </c>
      <c r="I9" s="148">
        <v>128149</v>
      </c>
      <c r="J9" s="53">
        <v>124625</v>
      </c>
      <c r="K9" s="64">
        <f t="shared" si="2"/>
        <v>3524</v>
      </c>
      <c r="L9" s="183">
        <v>97200</v>
      </c>
      <c r="M9" s="183">
        <v>95793</v>
      </c>
      <c r="N9" s="182">
        <f t="shared" si="3"/>
        <v>1407</v>
      </c>
    </row>
    <row r="10" spans="1:14" ht="21">
      <c r="A10" s="45">
        <v>7</v>
      </c>
      <c r="B10" s="46" t="s">
        <v>14</v>
      </c>
      <c r="C10" s="172">
        <v>32960</v>
      </c>
      <c r="D10" s="172">
        <v>32708</v>
      </c>
      <c r="E10" s="177">
        <f t="shared" si="0"/>
        <v>252</v>
      </c>
      <c r="F10" s="172">
        <v>35435</v>
      </c>
      <c r="G10" s="172">
        <v>35004</v>
      </c>
      <c r="H10" s="171">
        <f t="shared" si="1"/>
        <v>431</v>
      </c>
      <c r="I10" s="148">
        <v>44036</v>
      </c>
      <c r="J10" s="53">
        <v>43059</v>
      </c>
      <c r="K10" s="64">
        <f t="shared" si="2"/>
        <v>977</v>
      </c>
      <c r="L10" s="183">
        <v>38802</v>
      </c>
      <c r="M10" s="183">
        <v>38331</v>
      </c>
      <c r="N10" s="182">
        <f t="shared" si="3"/>
        <v>471</v>
      </c>
    </row>
    <row r="11" spans="1:14" ht="21">
      <c r="A11" s="45">
        <v>8</v>
      </c>
      <c r="B11" s="46" t="s">
        <v>15</v>
      </c>
      <c r="C11" s="172">
        <v>223287</v>
      </c>
      <c r="D11" s="172">
        <v>241480</v>
      </c>
      <c r="E11" s="177">
        <f t="shared" si="0"/>
        <v>-18193</v>
      </c>
      <c r="F11" s="172">
        <v>267089</v>
      </c>
      <c r="G11" s="172">
        <v>274476</v>
      </c>
      <c r="H11" s="171">
        <f t="shared" si="1"/>
        <v>-7387</v>
      </c>
      <c r="I11" s="148">
        <v>270422</v>
      </c>
      <c r="J11" s="53">
        <v>370686</v>
      </c>
      <c r="K11" s="64">
        <f t="shared" si="2"/>
        <v>-100264</v>
      </c>
      <c r="L11" s="183">
        <v>263487</v>
      </c>
      <c r="M11" s="183">
        <v>271149</v>
      </c>
      <c r="N11" s="182">
        <f t="shared" si="3"/>
        <v>-7662</v>
      </c>
    </row>
    <row r="12" spans="1:14" ht="21">
      <c r="A12" s="45">
        <v>9</v>
      </c>
      <c r="B12" s="46" t="s">
        <v>16</v>
      </c>
      <c r="C12" s="172">
        <v>102978</v>
      </c>
      <c r="D12" s="172">
        <v>83319</v>
      </c>
      <c r="E12" s="177">
        <f t="shared" si="0"/>
        <v>19659</v>
      </c>
      <c r="F12" s="172">
        <v>93615</v>
      </c>
      <c r="G12" s="172">
        <v>81063</v>
      </c>
      <c r="H12" s="171">
        <f t="shared" si="1"/>
        <v>12552</v>
      </c>
      <c r="I12" s="148">
        <v>117173</v>
      </c>
      <c r="J12" s="53">
        <v>113034</v>
      </c>
      <c r="K12" s="64">
        <f t="shared" si="2"/>
        <v>4139</v>
      </c>
      <c r="L12" s="183">
        <v>94657</v>
      </c>
      <c r="M12" s="183">
        <v>93363</v>
      </c>
      <c r="N12" s="182">
        <f t="shared" si="3"/>
        <v>1294</v>
      </c>
    </row>
    <row r="13" spans="1:14" ht="21">
      <c r="A13" s="45">
        <v>10</v>
      </c>
      <c r="B13" s="5" t="s">
        <v>144</v>
      </c>
      <c r="C13" s="172">
        <v>133880</v>
      </c>
      <c r="D13" s="172">
        <v>136288</v>
      </c>
      <c r="E13" s="177">
        <f t="shared" si="0"/>
        <v>-2408</v>
      </c>
      <c r="F13" s="172">
        <v>170051</v>
      </c>
      <c r="G13" s="172">
        <v>140771</v>
      </c>
      <c r="H13" s="171">
        <f t="shared" si="1"/>
        <v>29280</v>
      </c>
      <c r="I13" s="148">
        <v>166486</v>
      </c>
      <c r="J13" s="53">
        <v>176608</v>
      </c>
      <c r="K13" s="64">
        <f t="shared" si="2"/>
        <v>-10122</v>
      </c>
      <c r="L13" s="183">
        <v>151740</v>
      </c>
      <c r="M13" s="183">
        <v>150280</v>
      </c>
      <c r="N13" s="182">
        <f t="shared" si="3"/>
        <v>1460</v>
      </c>
    </row>
    <row r="14" spans="1:14" ht="21">
      <c r="A14" s="45">
        <v>11</v>
      </c>
      <c r="B14" s="46" t="s">
        <v>17</v>
      </c>
      <c r="C14" s="172">
        <v>156988</v>
      </c>
      <c r="D14" s="172">
        <v>155346</v>
      </c>
      <c r="E14" s="177">
        <f t="shared" si="0"/>
        <v>1642</v>
      </c>
      <c r="F14" s="172">
        <v>164284</v>
      </c>
      <c r="G14" s="172">
        <v>148999</v>
      </c>
      <c r="H14" s="171">
        <f t="shared" si="1"/>
        <v>15285</v>
      </c>
      <c r="I14" s="148">
        <v>171965</v>
      </c>
      <c r="J14" s="53">
        <v>200101</v>
      </c>
      <c r="K14" s="64">
        <f t="shared" si="2"/>
        <v>-28136</v>
      </c>
      <c r="L14" s="183">
        <v>153419</v>
      </c>
      <c r="M14" s="183">
        <v>156120</v>
      </c>
      <c r="N14" s="182">
        <f t="shared" si="3"/>
        <v>-2701</v>
      </c>
    </row>
    <row r="15" spans="1:14" ht="21">
      <c r="A15" s="45">
        <v>12</v>
      </c>
      <c r="B15" s="46" t="s">
        <v>18</v>
      </c>
      <c r="C15" s="172">
        <v>65365</v>
      </c>
      <c r="D15" s="172">
        <v>68857</v>
      </c>
      <c r="E15" s="177">
        <f t="shared" si="0"/>
        <v>-3492</v>
      </c>
      <c r="F15" s="172">
        <v>73393</v>
      </c>
      <c r="G15" s="172">
        <v>74422</v>
      </c>
      <c r="H15" s="171">
        <f t="shared" si="1"/>
        <v>-1029</v>
      </c>
      <c r="I15" s="148">
        <v>100803</v>
      </c>
      <c r="J15" s="53">
        <v>111890</v>
      </c>
      <c r="K15" s="64">
        <f t="shared" si="2"/>
        <v>-11087</v>
      </c>
      <c r="L15" s="183">
        <v>91707</v>
      </c>
      <c r="M15" s="183">
        <v>118007</v>
      </c>
      <c r="N15" s="182">
        <f t="shared" si="3"/>
        <v>-26300</v>
      </c>
    </row>
    <row r="16" spans="1:14" ht="21">
      <c r="A16" s="45">
        <v>13</v>
      </c>
      <c r="B16" s="46" t="s">
        <v>19</v>
      </c>
      <c r="C16" s="172">
        <v>54361</v>
      </c>
      <c r="D16" s="172">
        <v>50489</v>
      </c>
      <c r="E16" s="177">
        <f t="shared" si="0"/>
        <v>3872</v>
      </c>
      <c r="F16" s="172">
        <v>61645</v>
      </c>
      <c r="G16" s="172">
        <v>60724</v>
      </c>
      <c r="H16" s="171">
        <f t="shared" si="1"/>
        <v>921</v>
      </c>
      <c r="I16" s="148">
        <v>95796</v>
      </c>
      <c r="J16" s="53">
        <v>89664</v>
      </c>
      <c r="K16" s="64">
        <f t="shared" si="2"/>
        <v>6132</v>
      </c>
      <c r="L16" s="183">
        <v>58242</v>
      </c>
      <c r="M16" s="183">
        <v>56688</v>
      </c>
      <c r="N16" s="182">
        <f t="shared" si="3"/>
        <v>1554</v>
      </c>
    </row>
    <row r="17" spans="1:17" ht="21">
      <c r="A17" s="45">
        <v>14</v>
      </c>
      <c r="B17" s="46" t="s">
        <v>20</v>
      </c>
      <c r="C17" s="172">
        <v>90289</v>
      </c>
      <c r="D17" s="172">
        <v>91524</v>
      </c>
      <c r="E17" s="177">
        <f t="shared" si="0"/>
        <v>-1235</v>
      </c>
      <c r="F17" s="172">
        <v>92606</v>
      </c>
      <c r="G17" s="172">
        <v>89073</v>
      </c>
      <c r="H17" s="171">
        <f t="shared" si="1"/>
        <v>3533</v>
      </c>
      <c r="I17" s="148">
        <v>112507</v>
      </c>
      <c r="J17" s="53">
        <v>111365</v>
      </c>
      <c r="K17" s="64">
        <f t="shared" si="2"/>
        <v>1142</v>
      </c>
      <c r="L17" s="183">
        <v>102409</v>
      </c>
      <c r="M17" s="183">
        <v>103259</v>
      </c>
      <c r="N17" s="182">
        <f t="shared" si="3"/>
        <v>-850</v>
      </c>
      <c r="O17" s="37"/>
    </row>
    <row r="18" spans="1:17" ht="21">
      <c r="A18" s="45">
        <v>15</v>
      </c>
      <c r="B18" s="46" t="s">
        <v>21</v>
      </c>
      <c r="C18" s="172">
        <v>81476</v>
      </c>
      <c r="D18" s="172">
        <v>77688</v>
      </c>
      <c r="E18" s="177">
        <f t="shared" si="0"/>
        <v>3788</v>
      </c>
      <c r="F18" s="172">
        <v>87666</v>
      </c>
      <c r="G18" s="172">
        <v>81975</v>
      </c>
      <c r="H18" s="171">
        <f t="shared" si="1"/>
        <v>5691</v>
      </c>
      <c r="I18" s="148">
        <v>100936</v>
      </c>
      <c r="J18" s="53">
        <v>117199</v>
      </c>
      <c r="K18" s="64">
        <f t="shared" si="2"/>
        <v>-16263</v>
      </c>
      <c r="L18" s="183">
        <v>92226</v>
      </c>
      <c r="M18" s="183">
        <v>91609</v>
      </c>
      <c r="N18" s="182">
        <f t="shared" si="3"/>
        <v>617</v>
      </c>
      <c r="O18" s="37"/>
    </row>
    <row r="19" spans="1:17" ht="21">
      <c r="A19" s="45">
        <v>16</v>
      </c>
      <c r="B19" s="46" t="s">
        <v>22</v>
      </c>
      <c r="C19" s="172">
        <v>71582</v>
      </c>
      <c r="D19" s="172">
        <v>73390</v>
      </c>
      <c r="E19" s="177">
        <f t="shared" si="0"/>
        <v>-1808</v>
      </c>
      <c r="F19" s="172">
        <v>80606</v>
      </c>
      <c r="G19" s="172">
        <v>79706</v>
      </c>
      <c r="H19" s="171">
        <f t="shared" si="1"/>
        <v>900</v>
      </c>
      <c r="I19" s="148">
        <v>96087</v>
      </c>
      <c r="J19" s="53">
        <v>96676</v>
      </c>
      <c r="K19" s="64">
        <f t="shared" si="2"/>
        <v>-589</v>
      </c>
      <c r="L19" s="183">
        <v>79338</v>
      </c>
      <c r="M19" s="183">
        <v>78286</v>
      </c>
      <c r="N19" s="182">
        <f t="shared" si="3"/>
        <v>1052</v>
      </c>
      <c r="O19" s="37"/>
    </row>
    <row r="20" spans="1:17" ht="21">
      <c r="A20" s="45">
        <v>17</v>
      </c>
      <c r="B20" s="46" t="s">
        <v>92</v>
      </c>
      <c r="C20" s="172">
        <v>299196</v>
      </c>
      <c r="D20" s="172">
        <v>300787</v>
      </c>
      <c r="E20" s="177">
        <f t="shared" si="0"/>
        <v>-1591</v>
      </c>
      <c r="F20" s="172">
        <v>351319</v>
      </c>
      <c r="G20" s="172">
        <v>350302</v>
      </c>
      <c r="H20" s="171">
        <f t="shared" si="1"/>
        <v>1017</v>
      </c>
      <c r="I20" s="148">
        <v>483950</v>
      </c>
      <c r="J20" s="53">
        <v>475132</v>
      </c>
      <c r="K20" s="64">
        <f t="shared" si="2"/>
        <v>8818</v>
      </c>
      <c r="L20" s="183">
        <v>367268</v>
      </c>
      <c r="M20" s="183">
        <v>359238</v>
      </c>
      <c r="N20" s="182">
        <f t="shared" si="3"/>
        <v>8030</v>
      </c>
      <c r="O20" s="37"/>
    </row>
    <row r="21" spans="1:17" ht="21">
      <c r="A21" s="47">
        <v>18</v>
      </c>
      <c r="B21" s="48" t="s">
        <v>23</v>
      </c>
      <c r="C21" s="173">
        <v>55645</v>
      </c>
      <c r="D21" s="173">
        <v>54808</v>
      </c>
      <c r="E21" s="177">
        <f>C21-D21</f>
        <v>837</v>
      </c>
      <c r="F21" s="173">
        <v>59910</v>
      </c>
      <c r="G21" s="173">
        <v>59756</v>
      </c>
      <c r="H21" s="171">
        <f t="shared" si="1"/>
        <v>154</v>
      </c>
      <c r="I21" s="150">
        <v>79459</v>
      </c>
      <c r="J21" s="54">
        <v>79168</v>
      </c>
      <c r="K21" s="64">
        <f t="shared" si="2"/>
        <v>291</v>
      </c>
      <c r="L21" s="184">
        <v>66062</v>
      </c>
      <c r="M21" s="184">
        <v>65855</v>
      </c>
      <c r="N21" s="182">
        <f t="shared" si="3"/>
        <v>207</v>
      </c>
      <c r="O21" s="37"/>
    </row>
    <row r="22" spans="1:17" ht="21">
      <c r="A22" s="55"/>
      <c r="B22" s="42" t="s">
        <v>24</v>
      </c>
      <c r="C22" s="178">
        <f>SUM(C4:C21)</f>
        <v>2579976</v>
      </c>
      <c r="D22" s="178">
        <f>SUM(D4:D21)</f>
        <v>2597282</v>
      </c>
      <c r="E22" s="179">
        <f>C22-D22</f>
        <v>-17306</v>
      </c>
      <c r="F22" s="174">
        <f>SUM(F4:F21)</f>
        <v>2790461</v>
      </c>
      <c r="G22" s="174">
        <f>SUM(G4:G21)</f>
        <v>2747822</v>
      </c>
      <c r="H22" s="175">
        <f>F22-G22</f>
        <v>42639</v>
      </c>
      <c r="I22" s="43">
        <v>2066995</v>
      </c>
      <c r="J22" s="43">
        <f>SUM(J4:J21)</f>
        <v>3526555</v>
      </c>
      <c r="K22" s="65">
        <f>I22-J22</f>
        <v>-1459560</v>
      </c>
      <c r="L22" s="185">
        <f>SUM(L4:L21)</f>
        <v>2938261</v>
      </c>
      <c r="M22" s="185">
        <f>SUM(M4:M21)</f>
        <v>3068495</v>
      </c>
      <c r="N22" s="186">
        <f>L22-M22</f>
        <v>-130234</v>
      </c>
      <c r="O22" s="37"/>
    </row>
    <row r="23" spans="1:17" ht="18.75">
      <c r="A23" s="471" t="s">
        <v>164</v>
      </c>
      <c r="B23" s="471"/>
      <c r="C23" s="471"/>
      <c r="D23" s="471"/>
      <c r="E23" s="471"/>
      <c r="F23" s="471"/>
      <c r="G23" s="471"/>
      <c r="H23" s="471"/>
      <c r="I23" s="471"/>
      <c r="J23" s="471"/>
      <c r="K23" s="471"/>
      <c r="L23" s="44"/>
      <c r="M23" s="44"/>
      <c r="N23" s="44"/>
      <c r="O23" s="44"/>
    </row>
    <row r="24" spans="1:17" ht="21">
      <c r="A24" s="56"/>
      <c r="B24" s="40"/>
      <c r="C24" s="57"/>
      <c r="D24" s="57"/>
      <c r="E24" s="57"/>
      <c r="F24" s="57"/>
      <c r="G24" s="37"/>
      <c r="H24" s="37"/>
      <c r="I24" s="37"/>
      <c r="J24" s="37"/>
      <c r="K24" s="37"/>
      <c r="L24" s="37"/>
      <c r="M24" s="37"/>
      <c r="N24" s="37"/>
      <c r="O24" s="37"/>
    </row>
    <row r="25" spans="1:17">
      <c r="Q25" t="s">
        <v>94</v>
      </c>
    </row>
  </sheetData>
  <mergeCells count="5">
    <mergeCell ref="C2:E2"/>
    <mergeCell ref="F2:H2"/>
    <mergeCell ref="I2:K2"/>
    <mergeCell ref="A23:K23"/>
    <mergeCell ref="L2:N2"/>
  </mergeCells>
  <conditionalFormatting sqref="E4:E22 N4:N22 H4:H22 K4:K22">
    <cfRule type="cellIs" dxfId="1" priority="1" operator="lessThan">
      <formula>0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82" orientation="landscape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I16" sqref="I16"/>
    </sheetView>
  </sheetViews>
  <sheetFormatPr defaultColWidth="9.125" defaultRowHeight="21"/>
  <cols>
    <col min="1" max="1" width="4" style="1" customWidth="1"/>
    <col min="2" max="2" width="7" style="1" bestFit="1" customWidth="1"/>
    <col min="3" max="3" width="16" style="39" customWidth="1"/>
    <col min="4" max="4" width="10.75" style="39" customWidth="1"/>
    <col min="5" max="5" width="7.625" style="39" bestFit="1" customWidth="1"/>
    <col min="6" max="6" width="6.625" style="39" customWidth="1"/>
    <col min="7" max="7" width="9.75" style="39" customWidth="1"/>
    <col min="8" max="8" width="9.25" style="39" customWidth="1"/>
    <col min="9" max="9" width="6.625" style="39" bestFit="1" customWidth="1"/>
    <col min="10" max="10" width="6.625" style="39" customWidth="1"/>
    <col min="11" max="16384" width="9.125" style="39"/>
  </cols>
  <sheetData>
    <row r="1" spans="1:10">
      <c r="A1" s="130" t="s">
        <v>174</v>
      </c>
      <c r="B1" s="130"/>
      <c r="C1" s="130"/>
      <c r="D1" s="130"/>
    </row>
    <row r="2" spans="1:10">
      <c r="A2" s="130"/>
      <c r="B2" s="130"/>
      <c r="C2" s="130" t="s">
        <v>185</v>
      </c>
      <c r="D2" s="130"/>
    </row>
    <row r="3" spans="1:10">
      <c r="A3" s="163"/>
      <c r="B3" s="507" t="s">
        <v>0</v>
      </c>
      <c r="C3" s="158"/>
      <c r="D3" s="162" t="s">
        <v>1</v>
      </c>
      <c r="E3" s="509" t="s">
        <v>2</v>
      </c>
      <c r="F3" s="509"/>
      <c r="G3" s="509"/>
      <c r="H3" s="509"/>
      <c r="I3" s="509"/>
      <c r="J3" s="509"/>
    </row>
    <row r="4" spans="1:10">
      <c r="A4" s="212" t="s">
        <v>3</v>
      </c>
      <c r="B4" s="508"/>
      <c r="C4" s="213" t="s">
        <v>4</v>
      </c>
      <c r="D4" s="159" t="s">
        <v>5</v>
      </c>
      <c r="E4" s="510" t="s">
        <v>6</v>
      </c>
      <c r="F4" s="510"/>
      <c r="G4" s="511" t="s">
        <v>167</v>
      </c>
      <c r="H4" s="511"/>
      <c r="I4" s="512" t="s">
        <v>168</v>
      </c>
      <c r="J4" s="512"/>
    </row>
    <row r="5" spans="1:10" s="1" customFormat="1">
      <c r="A5" s="160"/>
      <c r="B5" s="508"/>
      <c r="C5" s="118"/>
      <c r="D5" s="161"/>
      <c r="E5" s="155" t="s">
        <v>7</v>
      </c>
      <c r="F5" s="156" t="s">
        <v>8</v>
      </c>
      <c r="G5" s="155" t="s">
        <v>7</v>
      </c>
      <c r="H5" s="156" t="s">
        <v>8</v>
      </c>
      <c r="I5" s="155" t="s">
        <v>7</v>
      </c>
      <c r="J5" s="156" t="s">
        <v>8</v>
      </c>
    </row>
    <row r="6" spans="1:10">
      <c r="A6" s="142">
        <v>1</v>
      </c>
      <c r="B6" s="142">
        <v>10710</v>
      </c>
      <c r="C6" s="143" t="s">
        <v>9</v>
      </c>
      <c r="D6" s="119">
        <v>53130</v>
      </c>
      <c r="E6" s="205">
        <v>9144</v>
      </c>
      <c r="F6" s="124">
        <f>E6*100/D6</f>
        <v>17.210615471485038</v>
      </c>
      <c r="G6" s="205">
        <v>37492</v>
      </c>
      <c r="H6" s="220">
        <f>G6*100/D6</f>
        <v>70.566534914361</v>
      </c>
      <c r="I6" s="208">
        <v>6494</v>
      </c>
      <c r="J6" s="222">
        <f>I6*100/D6</f>
        <v>12.222849614153962</v>
      </c>
    </row>
    <row r="7" spans="1:10">
      <c r="A7" s="134">
        <v>2</v>
      </c>
      <c r="B7" s="134">
        <v>11089</v>
      </c>
      <c r="C7" s="135" t="s">
        <v>10</v>
      </c>
      <c r="D7" s="121">
        <v>3811</v>
      </c>
      <c r="E7" s="206">
        <v>2109</v>
      </c>
      <c r="F7" s="218">
        <f t="shared" ref="F7:F24" si="0">E7*100/D7</f>
        <v>55.339805825242721</v>
      </c>
      <c r="G7" s="206">
        <v>1675</v>
      </c>
      <c r="H7" s="221">
        <f t="shared" ref="H7:H24" si="1">G7*100/D7</f>
        <v>43.951718709000261</v>
      </c>
      <c r="I7" s="209">
        <v>27</v>
      </c>
      <c r="J7" s="223">
        <f t="shared" ref="J7:J23" si="2">I7*100/D7</f>
        <v>0.70847546575701914</v>
      </c>
    </row>
    <row r="8" spans="1:10">
      <c r="A8" s="134">
        <v>3</v>
      </c>
      <c r="B8" s="134">
        <v>11090</v>
      </c>
      <c r="C8" s="135" t="s">
        <v>11</v>
      </c>
      <c r="D8" s="121">
        <v>2751</v>
      </c>
      <c r="E8" s="206">
        <v>1308</v>
      </c>
      <c r="F8" s="218">
        <f t="shared" si="0"/>
        <v>47.546346782988003</v>
      </c>
      <c r="G8" s="206">
        <v>1438</v>
      </c>
      <c r="H8" s="221">
        <f t="shared" si="1"/>
        <v>52.271901126862957</v>
      </c>
      <c r="I8" s="209">
        <v>5</v>
      </c>
      <c r="J8" s="223">
        <f t="shared" si="2"/>
        <v>0.1817520901490367</v>
      </c>
    </row>
    <row r="9" spans="1:10">
      <c r="A9" s="134">
        <v>4</v>
      </c>
      <c r="B9" s="134">
        <v>11091</v>
      </c>
      <c r="C9" s="135" t="s">
        <v>37</v>
      </c>
      <c r="D9" s="121">
        <v>10564</v>
      </c>
      <c r="E9" s="206">
        <v>4522</v>
      </c>
      <c r="F9" s="218">
        <f t="shared" si="0"/>
        <v>42.805755395683455</v>
      </c>
      <c r="G9" s="206">
        <v>6030</v>
      </c>
      <c r="H9" s="221">
        <f t="shared" si="1"/>
        <v>57.080651268458915</v>
      </c>
      <c r="I9" s="209">
        <v>12</v>
      </c>
      <c r="J9" s="223">
        <f t="shared" si="2"/>
        <v>0.11359333585762968</v>
      </c>
    </row>
    <row r="10" spans="1:10">
      <c r="A10" s="134">
        <v>5</v>
      </c>
      <c r="B10" s="134">
        <v>11092</v>
      </c>
      <c r="C10" s="135" t="s">
        <v>12</v>
      </c>
      <c r="D10" s="121">
        <v>8549</v>
      </c>
      <c r="E10" s="206">
        <v>3565</v>
      </c>
      <c r="F10" s="218">
        <f t="shared" si="0"/>
        <v>41.700783717393847</v>
      </c>
      <c r="G10" s="206">
        <v>4934</v>
      </c>
      <c r="H10" s="221">
        <f t="shared" si="1"/>
        <v>57.714352555854489</v>
      </c>
      <c r="I10" s="209">
        <v>50</v>
      </c>
      <c r="J10" s="223">
        <f t="shared" si="2"/>
        <v>0.58486372675166687</v>
      </c>
    </row>
    <row r="11" spans="1:10">
      <c r="A11" s="134">
        <v>6</v>
      </c>
      <c r="B11" s="134">
        <v>11093</v>
      </c>
      <c r="C11" s="135" t="s">
        <v>13</v>
      </c>
      <c r="D11" s="121">
        <v>2603</v>
      </c>
      <c r="E11" s="206">
        <v>1164</v>
      </c>
      <c r="F11" s="218">
        <f t="shared" si="0"/>
        <v>44.717633499807917</v>
      </c>
      <c r="G11" s="206">
        <v>1430</v>
      </c>
      <c r="H11" s="221">
        <f t="shared" si="1"/>
        <v>54.936611601997697</v>
      </c>
      <c r="I11" s="209">
        <v>9</v>
      </c>
      <c r="J11" s="223">
        <f t="shared" si="2"/>
        <v>0.34575489819439109</v>
      </c>
    </row>
    <row r="12" spans="1:10">
      <c r="A12" s="134">
        <v>7</v>
      </c>
      <c r="B12" s="134">
        <v>11094</v>
      </c>
      <c r="C12" s="135" t="s">
        <v>14</v>
      </c>
      <c r="D12" s="121">
        <v>1045</v>
      </c>
      <c r="E12" s="206">
        <v>578</v>
      </c>
      <c r="F12" s="218">
        <f t="shared" si="0"/>
        <v>55.311004784688997</v>
      </c>
      <c r="G12" s="206">
        <v>467</v>
      </c>
      <c r="H12" s="221">
        <f t="shared" si="1"/>
        <v>44.688995215311003</v>
      </c>
      <c r="I12" s="209">
        <v>0</v>
      </c>
      <c r="J12" s="223">
        <f t="shared" si="2"/>
        <v>0</v>
      </c>
    </row>
    <row r="13" spans="1:10">
      <c r="A13" s="134">
        <v>8</v>
      </c>
      <c r="B13" s="134">
        <v>11095</v>
      </c>
      <c r="C13" s="135" t="s">
        <v>15</v>
      </c>
      <c r="D13" s="121">
        <v>17697</v>
      </c>
      <c r="E13" s="206">
        <v>4908</v>
      </c>
      <c r="F13" s="218">
        <f t="shared" si="0"/>
        <v>27.733514154941517</v>
      </c>
      <c r="G13" s="206">
        <v>12297</v>
      </c>
      <c r="H13" s="221">
        <f t="shared" si="1"/>
        <v>69.4863536192575</v>
      </c>
      <c r="I13" s="209">
        <v>492</v>
      </c>
      <c r="J13" s="223">
        <f t="shared" si="2"/>
        <v>2.7801322258009833</v>
      </c>
    </row>
    <row r="14" spans="1:10">
      <c r="A14" s="134">
        <v>9</v>
      </c>
      <c r="B14" s="134">
        <v>11096</v>
      </c>
      <c r="C14" s="135" t="s">
        <v>16</v>
      </c>
      <c r="D14" s="121">
        <v>3341</v>
      </c>
      <c r="E14" s="206">
        <v>1523</v>
      </c>
      <c r="F14" s="218">
        <f t="shared" si="0"/>
        <v>45.585154145465431</v>
      </c>
      <c r="G14" s="206">
        <v>1800</v>
      </c>
      <c r="H14" s="221">
        <f t="shared" si="1"/>
        <v>53.876085004489674</v>
      </c>
      <c r="I14" s="209">
        <v>18</v>
      </c>
      <c r="J14" s="223">
        <f t="shared" si="2"/>
        <v>0.53876085004489671</v>
      </c>
    </row>
    <row r="15" spans="1:10">
      <c r="A15" s="134">
        <v>10</v>
      </c>
      <c r="B15" s="134">
        <v>11097</v>
      </c>
      <c r="C15" s="5" t="s">
        <v>144</v>
      </c>
      <c r="D15" s="121">
        <v>8886</v>
      </c>
      <c r="E15" s="206">
        <v>4020</v>
      </c>
      <c r="F15" s="218">
        <f t="shared" si="0"/>
        <v>45.239702903443622</v>
      </c>
      <c r="G15" s="206">
        <v>4838</v>
      </c>
      <c r="H15" s="221">
        <f t="shared" si="1"/>
        <v>54.445194688273688</v>
      </c>
      <c r="I15" s="209">
        <v>28</v>
      </c>
      <c r="J15" s="223">
        <f t="shared" si="2"/>
        <v>0.31510240828269187</v>
      </c>
    </row>
    <row r="16" spans="1:10">
      <c r="A16" s="134">
        <v>11</v>
      </c>
      <c r="B16" s="134">
        <v>11098</v>
      </c>
      <c r="C16" s="135" t="s">
        <v>17</v>
      </c>
      <c r="D16" s="121">
        <v>8215</v>
      </c>
      <c r="E16" s="206">
        <v>4475</v>
      </c>
      <c r="F16" s="218">
        <f t="shared" si="0"/>
        <v>54.473524041387705</v>
      </c>
      <c r="G16" s="206">
        <v>3730</v>
      </c>
      <c r="H16" s="221">
        <f t="shared" si="1"/>
        <v>45.40474741326841</v>
      </c>
      <c r="I16" s="209">
        <v>10</v>
      </c>
      <c r="J16" s="223">
        <f t="shared" si="2"/>
        <v>0.12172854534388314</v>
      </c>
    </row>
    <row r="17" spans="1:10">
      <c r="A17" s="134">
        <v>12</v>
      </c>
      <c r="B17" s="134">
        <v>11099</v>
      </c>
      <c r="C17" s="135" t="s">
        <v>18</v>
      </c>
      <c r="D17" s="121">
        <v>3538</v>
      </c>
      <c r="E17" s="206">
        <v>1932</v>
      </c>
      <c r="F17" s="218">
        <f t="shared" si="0"/>
        <v>54.607122668174107</v>
      </c>
      <c r="G17" s="206">
        <v>1594</v>
      </c>
      <c r="H17" s="221">
        <f t="shared" si="1"/>
        <v>45.053702656868289</v>
      </c>
      <c r="I17" s="209">
        <v>12</v>
      </c>
      <c r="J17" s="223">
        <f t="shared" si="2"/>
        <v>0.33917467495760317</v>
      </c>
    </row>
    <row r="18" spans="1:10">
      <c r="A18" s="134">
        <v>13</v>
      </c>
      <c r="B18" s="134">
        <v>11100</v>
      </c>
      <c r="C18" s="135" t="s">
        <v>19</v>
      </c>
      <c r="D18" s="121">
        <v>2594</v>
      </c>
      <c r="E18" s="206">
        <v>1571</v>
      </c>
      <c r="F18" s="218">
        <f t="shared" si="0"/>
        <v>60.562837316885123</v>
      </c>
      <c r="G18" s="206">
        <v>1019</v>
      </c>
      <c r="H18" s="221">
        <f t="shared" si="1"/>
        <v>39.28296067848882</v>
      </c>
      <c r="I18" s="209">
        <v>4</v>
      </c>
      <c r="J18" s="223">
        <f t="shared" si="2"/>
        <v>0.15420200462606015</v>
      </c>
    </row>
    <row r="19" spans="1:10">
      <c r="A19" s="134">
        <v>14</v>
      </c>
      <c r="B19" s="134">
        <v>11101</v>
      </c>
      <c r="C19" s="135" t="s">
        <v>20</v>
      </c>
      <c r="D19" s="121">
        <v>5321</v>
      </c>
      <c r="E19" s="206">
        <v>3608</v>
      </c>
      <c r="F19" s="218">
        <f t="shared" si="0"/>
        <v>67.806803232475104</v>
      </c>
      <c r="G19" s="206">
        <v>1702</v>
      </c>
      <c r="H19" s="221">
        <f t="shared" si="1"/>
        <v>31.986468708889305</v>
      </c>
      <c r="I19" s="209">
        <v>11</v>
      </c>
      <c r="J19" s="223">
        <f t="shared" si="2"/>
        <v>0.20672805863559482</v>
      </c>
    </row>
    <row r="20" spans="1:10">
      <c r="A20" s="134">
        <v>15</v>
      </c>
      <c r="B20" s="134">
        <v>11102</v>
      </c>
      <c r="C20" s="135" t="s">
        <v>21</v>
      </c>
      <c r="D20" s="121">
        <v>2135</v>
      </c>
      <c r="E20" s="206">
        <v>925</v>
      </c>
      <c r="F20" s="218">
        <f t="shared" si="0"/>
        <v>43.325526932084308</v>
      </c>
      <c r="G20" s="206">
        <v>1190</v>
      </c>
      <c r="H20" s="221">
        <f t="shared" si="1"/>
        <v>55.73770491803279</v>
      </c>
      <c r="I20" s="209">
        <v>20</v>
      </c>
      <c r="J20" s="223">
        <f t="shared" si="2"/>
        <v>0.93676814988290402</v>
      </c>
    </row>
    <row r="21" spans="1:10">
      <c r="A21" s="134">
        <v>16</v>
      </c>
      <c r="B21" s="134">
        <v>11103</v>
      </c>
      <c r="C21" s="135" t="s">
        <v>22</v>
      </c>
      <c r="D21" s="121">
        <v>3242</v>
      </c>
      <c r="E21" s="206">
        <v>1793</v>
      </c>
      <c r="F21" s="218">
        <f t="shared" si="0"/>
        <v>55.305367057371996</v>
      </c>
      <c r="G21" s="206">
        <v>1446</v>
      </c>
      <c r="H21" s="221">
        <f t="shared" si="1"/>
        <v>44.602097470697103</v>
      </c>
      <c r="I21" s="209">
        <v>3</v>
      </c>
      <c r="J21" s="223">
        <f t="shared" si="2"/>
        <v>9.2535471930906846E-2</v>
      </c>
    </row>
    <row r="22" spans="1:10">
      <c r="A22" s="134">
        <v>17</v>
      </c>
      <c r="B22" s="134">
        <v>11450</v>
      </c>
      <c r="C22" s="135" t="s">
        <v>92</v>
      </c>
      <c r="D22" s="121">
        <v>18350</v>
      </c>
      <c r="E22" s="206">
        <v>4669</v>
      </c>
      <c r="F22" s="218">
        <f t="shared" si="0"/>
        <v>25.444141689373296</v>
      </c>
      <c r="G22" s="206">
        <v>12835</v>
      </c>
      <c r="H22" s="221">
        <f t="shared" si="1"/>
        <v>69.945504087193456</v>
      </c>
      <c r="I22" s="209">
        <v>846</v>
      </c>
      <c r="J22" s="223">
        <f t="shared" si="2"/>
        <v>4.6103542234332426</v>
      </c>
    </row>
    <row r="23" spans="1:10">
      <c r="A23" s="136">
        <v>18</v>
      </c>
      <c r="B23" s="136">
        <v>21323</v>
      </c>
      <c r="C23" s="137" t="s">
        <v>23</v>
      </c>
      <c r="D23" s="125">
        <v>3850</v>
      </c>
      <c r="E23" s="207">
        <v>1744</v>
      </c>
      <c r="F23" s="219">
        <f t="shared" si="0"/>
        <v>45.298701298701296</v>
      </c>
      <c r="G23" s="207">
        <v>2104</v>
      </c>
      <c r="H23" s="226">
        <f t="shared" si="1"/>
        <v>54.649350649350652</v>
      </c>
      <c r="I23" s="210">
        <v>2</v>
      </c>
      <c r="J23" s="229">
        <f t="shared" si="2"/>
        <v>5.1948051948051951E-2</v>
      </c>
    </row>
    <row r="24" spans="1:10">
      <c r="A24" s="152"/>
      <c r="B24" s="152"/>
      <c r="C24" s="157" t="s">
        <v>24</v>
      </c>
      <c r="D24" s="154">
        <f>SUM(D6:D23)</f>
        <v>159622</v>
      </c>
      <c r="E24" s="154">
        <f>SUM(E6:E23)</f>
        <v>53558</v>
      </c>
      <c r="F24" s="227">
        <f t="shared" si="0"/>
        <v>33.553019007404991</v>
      </c>
      <c r="G24" s="154">
        <f>SUM(G6:G23)</f>
        <v>98021</v>
      </c>
      <c r="H24" s="122">
        <f t="shared" si="1"/>
        <v>61.408201876934257</v>
      </c>
      <c r="I24" s="154">
        <f>SUM(I6:I23)</f>
        <v>8043</v>
      </c>
      <c r="J24" s="228">
        <f>I24*100/D24</f>
        <v>5.0387791156607484</v>
      </c>
    </row>
    <row r="25" spans="1:10">
      <c r="A25" s="130" t="s">
        <v>189</v>
      </c>
      <c r="C25" s="130"/>
      <c r="D25" s="2"/>
      <c r="E25" s="3"/>
      <c r="F25" s="3"/>
      <c r="G25" s="3"/>
      <c r="H25" s="3"/>
    </row>
    <row r="26" spans="1:10">
      <c r="A26" s="442" t="s">
        <v>169</v>
      </c>
      <c r="C26" s="39" t="s">
        <v>170</v>
      </c>
      <c r="D26" s="211"/>
    </row>
    <row r="27" spans="1:10">
      <c r="B27" s="39" t="s">
        <v>190</v>
      </c>
    </row>
    <row r="28" spans="1:10">
      <c r="A28" s="506" t="s">
        <v>234</v>
      </c>
      <c r="B28" s="506"/>
      <c r="C28" s="506"/>
      <c r="D28" s="506"/>
      <c r="E28" s="506"/>
      <c r="F28" s="506"/>
      <c r="G28" s="506"/>
      <c r="H28" s="506"/>
      <c r="I28" s="506"/>
      <c r="J28" s="506"/>
    </row>
    <row r="29" spans="1:10">
      <c r="A29" s="4"/>
      <c r="C29" s="4"/>
      <c r="D29" s="4"/>
      <c r="E29" s="4"/>
      <c r="F29" s="4"/>
      <c r="G29" s="4"/>
      <c r="H29" s="4"/>
      <c r="I29" s="4"/>
      <c r="J29" s="4"/>
    </row>
    <row r="30" spans="1:10">
      <c r="A30" s="506"/>
      <c r="B30" s="506"/>
      <c r="C30" s="506"/>
      <c r="D30" s="506"/>
      <c r="E30" s="506"/>
      <c r="F30" s="506"/>
      <c r="G30" s="506"/>
      <c r="H30" s="506"/>
      <c r="I30" s="506"/>
      <c r="J30" s="506"/>
    </row>
    <row r="31" spans="1:10">
      <c r="A31" s="506"/>
      <c r="B31" s="506"/>
      <c r="C31" s="506"/>
      <c r="D31" s="506"/>
    </row>
  </sheetData>
  <mergeCells count="8">
    <mergeCell ref="A30:J30"/>
    <mergeCell ref="A31:D31"/>
    <mergeCell ref="B3:B5"/>
    <mergeCell ref="E3:J3"/>
    <mergeCell ref="E4:F4"/>
    <mergeCell ref="G4:H4"/>
    <mergeCell ref="I4:J4"/>
    <mergeCell ref="A28:J28"/>
  </mergeCells>
  <conditionalFormatting sqref="F6:F23">
    <cfRule type="cellIs" dxfId="0" priority="1" operator="lessThan">
      <formula>60</formula>
    </cfRule>
  </conditionalFormatting>
  <printOptions horizontalCentered="1"/>
  <pageMargins left="0.43307086614173229" right="0.43307086614173229" top="0.74803149606299213" bottom="0.74803149606299213" header="0.31496062992125984" footer="0.31496062992125984"/>
  <pageSetup paperSize="9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66"/>
  <sheetViews>
    <sheetView workbookViewId="0">
      <selection activeCell="E31" sqref="E31"/>
    </sheetView>
  </sheetViews>
  <sheetFormatPr defaultRowHeight="14.25"/>
  <cols>
    <col min="1" max="1" width="15.125" customWidth="1"/>
    <col min="2" max="2" width="8.75" customWidth="1"/>
    <col min="3" max="3" width="10.25" customWidth="1"/>
    <col min="4" max="4" width="8.5" bestFit="1" customWidth="1"/>
    <col min="5" max="5" width="10.375" customWidth="1"/>
    <col min="7" max="8" width="6.875" bestFit="1" customWidth="1"/>
    <col min="9" max="9" width="6.125" customWidth="1"/>
    <col min="10" max="10" width="5.5" customWidth="1"/>
    <col min="11" max="11" width="9.375" customWidth="1"/>
    <col min="12" max="12" width="7.25" customWidth="1"/>
    <col min="13" max="13" width="7.375" customWidth="1"/>
    <col min="15" max="15" width="8.125" bestFit="1" customWidth="1"/>
    <col min="16" max="16" width="12.75" bestFit="1" customWidth="1"/>
    <col min="18" max="18" width="6.5" bestFit="1" customWidth="1"/>
    <col min="19" max="19" width="7" bestFit="1" customWidth="1"/>
    <col min="21" max="21" width="5.875" customWidth="1"/>
    <col min="22" max="22" width="7.625" customWidth="1"/>
    <col min="23" max="23" width="15.25" customWidth="1"/>
    <col min="24" max="24" width="15" customWidth="1"/>
  </cols>
  <sheetData>
    <row r="2" spans="1:46" ht="23.25">
      <c r="A2" s="274" t="s">
        <v>114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</row>
    <row r="3" spans="1:46" ht="10.5" customHeight="1">
      <c r="A3" s="268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6"/>
      <c r="AS3" s="266"/>
      <c r="AT3" s="266"/>
    </row>
    <row r="4" spans="1:46" ht="21.75" thickBot="1">
      <c r="A4" s="275" t="s">
        <v>182</v>
      </c>
      <c r="B4" s="269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  <c r="AS4" s="266"/>
      <c r="AT4" s="266"/>
    </row>
    <row r="5" spans="1:46" ht="21" customHeight="1" thickBot="1">
      <c r="A5" s="516" t="s">
        <v>25</v>
      </c>
      <c r="B5" s="519" t="s">
        <v>183</v>
      </c>
      <c r="C5" s="524" t="s">
        <v>122</v>
      </c>
      <c r="D5" s="526" t="s">
        <v>123</v>
      </c>
      <c r="E5" s="526"/>
      <c r="F5" s="526"/>
      <c r="G5" s="527"/>
      <c r="H5" s="528" t="s">
        <v>124</v>
      </c>
      <c r="I5" s="529"/>
      <c r="J5" s="530"/>
      <c r="K5" s="531" t="s">
        <v>98</v>
      </c>
      <c r="L5" s="532"/>
      <c r="M5" s="532"/>
      <c r="N5" s="533"/>
      <c r="O5" s="534" t="s">
        <v>99</v>
      </c>
      <c r="P5" s="535"/>
      <c r="Q5" s="535"/>
      <c r="R5" s="535"/>
      <c r="S5" s="535"/>
      <c r="T5" s="535"/>
      <c r="U5" s="535"/>
      <c r="V5" s="535"/>
      <c r="W5" s="535"/>
      <c r="X5" s="536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T5" s="270"/>
    </row>
    <row r="6" spans="1:46" ht="21" customHeight="1" thickBot="1">
      <c r="A6" s="518"/>
      <c r="B6" s="520"/>
      <c r="C6" s="525"/>
      <c r="D6" s="521" t="s">
        <v>32</v>
      </c>
      <c r="E6" s="521" t="s">
        <v>125</v>
      </c>
      <c r="F6" s="521" t="s">
        <v>126</v>
      </c>
      <c r="G6" s="521" t="s">
        <v>100</v>
      </c>
      <c r="H6" s="521" t="s">
        <v>127</v>
      </c>
      <c r="I6" s="521" t="s">
        <v>128</v>
      </c>
      <c r="J6" s="521" t="s">
        <v>129</v>
      </c>
      <c r="K6" s="521" t="s">
        <v>101</v>
      </c>
      <c r="L6" s="521" t="s">
        <v>130</v>
      </c>
      <c r="M6" s="521" t="s">
        <v>131</v>
      </c>
      <c r="N6" s="521" t="s">
        <v>132</v>
      </c>
      <c r="O6" s="537" t="s">
        <v>102</v>
      </c>
      <c r="P6" s="537"/>
      <c r="Q6" s="537"/>
      <c r="R6" s="537"/>
      <c r="S6" s="537"/>
      <c r="T6" s="538"/>
      <c r="U6" s="521" t="s">
        <v>133</v>
      </c>
      <c r="V6" s="521" t="s">
        <v>134</v>
      </c>
      <c r="W6" s="326" t="s">
        <v>135</v>
      </c>
      <c r="X6" s="327" t="s">
        <v>103</v>
      </c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67"/>
      <c r="AQ6" s="267"/>
      <c r="AR6" s="267"/>
      <c r="AS6" s="267"/>
      <c r="AT6" s="267"/>
    </row>
    <row r="7" spans="1:46" ht="21" customHeight="1" thickBot="1">
      <c r="A7" s="518"/>
      <c r="B7" s="520"/>
      <c r="C7" s="525"/>
      <c r="D7" s="522"/>
      <c r="E7" s="522"/>
      <c r="F7" s="522"/>
      <c r="G7" s="522"/>
      <c r="H7" s="522"/>
      <c r="I7" s="522"/>
      <c r="J7" s="522"/>
      <c r="K7" s="522"/>
      <c r="L7" s="522"/>
      <c r="M7" s="522"/>
      <c r="N7" s="522"/>
      <c r="O7" s="539" t="s">
        <v>104</v>
      </c>
      <c r="P7" s="540"/>
      <c r="Q7" s="516" t="s">
        <v>105</v>
      </c>
      <c r="R7" s="516" t="s">
        <v>106</v>
      </c>
      <c r="S7" s="516" t="s">
        <v>107</v>
      </c>
      <c r="T7" s="521" t="s">
        <v>136</v>
      </c>
      <c r="U7" s="522"/>
      <c r="V7" s="522"/>
      <c r="W7" s="328" t="s">
        <v>113</v>
      </c>
      <c r="X7" s="329" t="s">
        <v>113</v>
      </c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</row>
    <row r="8" spans="1:46" ht="21.75" thickBot="1">
      <c r="A8" s="517"/>
      <c r="B8" s="520"/>
      <c r="C8" s="525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330" t="s">
        <v>137</v>
      </c>
      <c r="P8" s="330" t="s">
        <v>138</v>
      </c>
      <c r="Q8" s="517"/>
      <c r="R8" s="517"/>
      <c r="S8" s="517"/>
      <c r="T8" s="523"/>
      <c r="U8" s="523"/>
      <c r="V8" s="523"/>
      <c r="W8" s="331"/>
      <c r="X8" s="332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</row>
    <row r="9" spans="1:46" ht="21">
      <c r="A9" s="333" t="s">
        <v>9</v>
      </c>
      <c r="B9" s="513"/>
      <c r="C9" s="334">
        <f>D9+E9+F9+G9</f>
        <v>212187</v>
      </c>
      <c r="D9" s="334">
        <v>148600</v>
      </c>
      <c r="E9" s="334">
        <v>39449</v>
      </c>
      <c r="F9" s="334">
        <v>20724</v>
      </c>
      <c r="G9" s="334">
        <v>3414</v>
      </c>
      <c r="H9" s="335">
        <v>768</v>
      </c>
      <c r="I9" s="335">
        <v>909</v>
      </c>
      <c r="J9" s="335">
        <v>188</v>
      </c>
      <c r="K9" s="61" t="s">
        <v>108</v>
      </c>
      <c r="L9" s="336" t="s">
        <v>139</v>
      </c>
      <c r="M9" s="337" t="s">
        <v>140</v>
      </c>
      <c r="N9" s="336">
        <v>1</v>
      </c>
      <c r="O9" s="338">
        <v>0</v>
      </c>
      <c r="P9" s="338">
        <v>132</v>
      </c>
      <c r="Q9" s="336">
        <v>16</v>
      </c>
      <c r="R9" s="336">
        <v>37</v>
      </c>
      <c r="S9" s="336">
        <v>811</v>
      </c>
      <c r="T9" s="336">
        <v>182</v>
      </c>
      <c r="U9" s="336">
        <v>19</v>
      </c>
      <c r="V9" s="336">
        <v>42</v>
      </c>
      <c r="W9" s="336">
        <v>919</v>
      </c>
      <c r="X9" s="336">
        <v>203</v>
      </c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  <c r="AN9" s="267"/>
      <c r="AO9" s="267"/>
      <c r="AP9" s="267"/>
      <c r="AQ9" s="267"/>
      <c r="AR9" s="267"/>
      <c r="AS9" s="267"/>
      <c r="AT9" s="267"/>
    </row>
    <row r="10" spans="1:46" ht="21">
      <c r="A10" s="333" t="s">
        <v>10</v>
      </c>
      <c r="B10" s="514"/>
      <c r="C10" s="339">
        <f>D10+E10+F10+G10</f>
        <v>45152</v>
      </c>
      <c r="D10" s="339">
        <v>35660</v>
      </c>
      <c r="E10" s="339">
        <v>7633</v>
      </c>
      <c r="F10" s="339">
        <v>1659</v>
      </c>
      <c r="G10" s="339">
        <v>200</v>
      </c>
      <c r="H10" s="340">
        <v>60</v>
      </c>
      <c r="I10" s="340">
        <v>40</v>
      </c>
      <c r="J10" s="340">
        <v>5</v>
      </c>
      <c r="K10" s="336" t="s">
        <v>141</v>
      </c>
      <c r="L10" s="336" t="s">
        <v>69</v>
      </c>
      <c r="M10" s="341" t="s">
        <v>112</v>
      </c>
      <c r="N10" s="336">
        <v>1</v>
      </c>
      <c r="O10" s="338">
        <v>6</v>
      </c>
      <c r="P10" s="338"/>
      <c r="Q10" s="336">
        <v>3</v>
      </c>
      <c r="R10" s="336">
        <v>5</v>
      </c>
      <c r="S10" s="336">
        <v>37</v>
      </c>
      <c r="T10" s="336">
        <v>24</v>
      </c>
      <c r="U10" s="336">
        <v>4</v>
      </c>
      <c r="V10" s="336">
        <v>2</v>
      </c>
      <c r="W10" s="336">
        <v>40</v>
      </c>
      <c r="X10" s="336">
        <v>12</v>
      </c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/>
    </row>
    <row r="11" spans="1:46" ht="21">
      <c r="A11" s="342" t="s">
        <v>11</v>
      </c>
      <c r="B11" s="514"/>
      <c r="C11" s="339">
        <f t="shared" ref="C11:C14" si="0">D11+E11+F11+G11</f>
        <v>32992</v>
      </c>
      <c r="D11" s="339">
        <v>23779</v>
      </c>
      <c r="E11" s="339">
        <v>6489</v>
      </c>
      <c r="F11" s="343">
        <v>2456</v>
      </c>
      <c r="G11" s="339">
        <v>268</v>
      </c>
      <c r="H11" s="340">
        <v>30</v>
      </c>
      <c r="I11" s="340">
        <v>39</v>
      </c>
      <c r="J11" s="340">
        <v>5</v>
      </c>
      <c r="K11" s="336" t="s">
        <v>141</v>
      </c>
      <c r="L11" s="336" t="s">
        <v>69</v>
      </c>
      <c r="M11" s="336" t="s">
        <v>112</v>
      </c>
      <c r="N11" s="336">
        <v>1</v>
      </c>
      <c r="O11" s="338">
        <v>5</v>
      </c>
      <c r="P11" s="338">
        <v>0</v>
      </c>
      <c r="Q11" s="336">
        <v>2</v>
      </c>
      <c r="R11" s="336">
        <v>3</v>
      </c>
      <c r="S11" s="336">
        <v>27</v>
      </c>
      <c r="T11" s="336">
        <v>29</v>
      </c>
      <c r="U11" s="336">
        <v>7</v>
      </c>
      <c r="V11" s="336">
        <v>3</v>
      </c>
      <c r="W11" s="336">
        <v>56</v>
      </c>
      <c r="X11" s="336">
        <v>12</v>
      </c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67"/>
      <c r="AP11" s="267"/>
      <c r="AQ11" s="267"/>
      <c r="AR11" s="267"/>
      <c r="AS11" s="267"/>
      <c r="AT11" s="267"/>
    </row>
    <row r="12" spans="1:46" ht="21">
      <c r="A12" s="342" t="s">
        <v>37</v>
      </c>
      <c r="B12" s="514"/>
      <c r="C12" s="339">
        <f t="shared" si="0"/>
        <v>76777</v>
      </c>
      <c r="D12" s="339">
        <v>54003</v>
      </c>
      <c r="E12" s="339">
        <v>15441</v>
      </c>
      <c r="F12" s="339">
        <v>6648</v>
      </c>
      <c r="G12" s="339">
        <v>685</v>
      </c>
      <c r="H12" s="340">
        <v>90</v>
      </c>
      <c r="I12" s="340">
        <v>90</v>
      </c>
      <c r="J12" s="340">
        <v>10</v>
      </c>
      <c r="K12" s="336" t="s">
        <v>141</v>
      </c>
      <c r="L12" s="336" t="s">
        <v>69</v>
      </c>
      <c r="M12" s="336" t="s">
        <v>112</v>
      </c>
      <c r="N12" s="336">
        <v>2</v>
      </c>
      <c r="O12" s="338">
        <v>9</v>
      </c>
      <c r="P12" s="338"/>
      <c r="Q12" s="336">
        <v>7</v>
      </c>
      <c r="R12" s="336">
        <v>13</v>
      </c>
      <c r="S12" s="336">
        <v>79</v>
      </c>
      <c r="T12" s="336">
        <v>67</v>
      </c>
      <c r="U12" s="336">
        <v>3</v>
      </c>
      <c r="V12" s="336">
        <v>12</v>
      </c>
      <c r="W12" s="336">
        <v>117</v>
      </c>
      <c r="X12" s="336">
        <v>6</v>
      </c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66"/>
      <c r="AS12" s="266"/>
      <c r="AT12" s="266"/>
    </row>
    <row r="13" spans="1:46" ht="21">
      <c r="A13" s="342" t="s">
        <v>12</v>
      </c>
      <c r="B13" s="514"/>
      <c r="C13" s="339">
        <f t="shared" si="0"/>
        <v>52203</v>
      </c>
      <c r="D13" s="339">
        <v>38091</v>
      </c>
      <c r="E13" s="339">
        <v>9351</v>
      </c>
      <c r="F13" s="339">
        <v>4210</v>
      </c>
      <c r="G13" s="339">
        <v>551</v>
      </c>
      <c r="H13" s="340">
        <v>120</v>
      </c>
      <c r="I13" s="340">
        <v>108</v>
      </c>
      <c r="J13" s="340">
        <v>26</v>
      </c>
      <c r="K13" s="336" t="s">
        <v>141</v>
      </c>
      <c r="L13" s="336" t="s">
        <v>142</v>
      </c>
      <c r="M13" s="336" t="s">
        <v>140</v>
      </c>
      <c r="N13" s="336">
        <v>1</v>
      </c>
      <c r="O13" s="338">
        <v>8</v>
      </c>
      <c r="P13" s="338">
        <v>7</v>
      </c>
      <c r="Q13" s="336">
        <v>3</v>
      </c>
      <c r="R13" s="336">
        <v>7</v>
      </c>
      <c r="S13" s="336">
        <v>78</v>
      </c>
      <c r="T13" s="336">
        <v>38</v>
      </c>
      <c r="U13" s="336">
        <v>2</v>
      </c>
      <c r="V13" s="336">
        <v>5</v>
      </c>
      <c r="W13" s="336">
        <v>97</v>
      </c>
      <c r="X13" s="336">
        <v>86</v>
      </c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7"/>
      <c r="AJ13" s="267"/>
      <c r="AK13" s="267"/>
      <c r="AL13" s="267"/>
      <c r="AM13" s="267"/>
      <c r="AN13" s="267"/>
      <c r="AO13" s="267"/>
      <c r="AP13" s="267"/>
      <c r="AQ13" s="267"/>
      <c r="AR13" s="267"/>
      <c r="AS13" s="267"/>
      <c r="AT13" s="267"/>
    </row>
    <row r="14" spans="1:46" ht="21">
      <c r="A14" s="342" t="s">
        <v>13</v>
      </c>
      <c r="B14" s="514"/>
      <c r="C14" s="339">
        <f t="shared" si="0"/>
        <v>49537</v>
      </c>
      <c r="D14" s="339">
        <v>37274</v>
      </c>
      <c r="E14" s="339">
        <v>7212</v>
      </c>
      <c r="F14" s="339">
        <v>4612</v>
      </c>
      <c r="G14" s="339">
        <v>439</v>
      </c>
      <c r="H14" s="340">
        <v>30</v>
      </c>
      <c r="I14" s="340">
        <v>38</v>
      </c>
      <c r="J14" s="340">
        <v>6</v>
      </c>
      <c r="K14" s="336" t="s">
        <v>141</v>
      </c>
      <c r="L14" s="336" t="s">
        <v>69</v>
      </c>
      <c r="M14" s="336" t="s">
        <v>109</v>
      </c>
      <c r="N14" s="336">
        <v>1</v>
      </c>
      <c r="O14" s="338">
        <v>8</v>
      </c>
      <c r="P14" s="338">
        <v>0</v>
      </c>
      <c r="Q14" s="336">
        <v>3</v>
      </c>
      <c r="R14" s="336">
        <v>4</v>
      </c>
      <c r="S14" s="336">
        <v>37</v>
      </c>
      <c r="T14" s="336">
        <v>31</v>
      </c>
      <c r="U14" s="336">
        <v>5</v>
      </c>
      <c r="V14" s="336">
        <v>5</v>
      </c>
      <c r="W14" s="336">
        <v>45</v>
      </c>
      <c r="X14" s="336">
        <v>56</v>
      </c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</row>
    <row r="15" spans="1:46" ht="42">
      <c r="A15" s="344" t="s">
        <v>14</v>
      </c>
      <c r="B15" s="514"/>
      <c r="C15" s="345">
        <f>D15+E15+F15+G15</f>
        <v>14208</v>
      </c>
      <c r="D15" s="345">
        <v>10759</v>
      </c>
      <c r="E15" s="345">
        <v>2225</v>
      </c>
      <c r="F15" s="345">
        <v>1093</v>
      </c>
      <c r="G15" s="345">
        <v>131</v>
      </c>
      <c r="H15" s="346">
        <v>10</v>
      </c>
      <c r="I15" s="346">
        <v>15</v>
      </c>
      <c r="J15" s="346">
        <v>4</v>
      </c>
      <c r="K15" s="347" t="s">
        <v>143</v>
      </c>
      <c r="L15" s="348" t="s">
        <v>71</v>
      </c>
      <c r="M15" s="348" t="s">
        <v>110</v>
      </c>
      <c r="N15" s="348">
        <v>1</v>
      </c>
      <c r="O15" s="349">
        <v>3</v>
      </c>
      <c r="P15" s="349">
        <v>0</v>
      </c>
      <c r="Q15" s="348">
        <v>1</v>
      </c>
      <c r="R15" s="348">
        <v>2</v>
      </c>
      <c r="S15" s="348">
        <v>19</v>
      </c>
      <c r="T15" s="348">
        <v>17</v>
      </c>
      <c r="U15" s="348">
        <v>4</v>
      </c>
      <c r="V15" s="348">
        <v>5</v>
      </c>
      <c r="W15" s="348">
        <v>36</v>
      </c>
      <c r="X15" s="348">
        <v>12</v>
      </c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267"/>
      <c r="AQ15" s="267"/>
      <c r="AR15" s="267"/>
      <c r="AS15" s="267"/>
      <c r="AT15" s="267"/>
    </row>
    <row r="16" spans="1:46" ht="126">
      <c r="A16" s="344" t="s">
        <v>15</v>
      </c>
      <c r="B16" s="514"/>
      <c r="C16" s="345">
        <f>D16+E16+F16+G16</f>
        <v>120135</v>
      </c>
      <c r="D16" s="345">
        <v>91444</v>
      </c>
      <c r="E16" s="345">
        <v>20474</v>
      </c>
      <c r="F16" s="345">
        <v>7517</v>
      </c>
      <c r="G16" s="345">
        <v>700</v>
      </c>
      <c r="H16" s="346">
        <v>150</v>
      </c>
      <c r="I16" s="346">
        <v>246</v>
      </c>
      <c r="J16" s="346">
        <v>65</v>
      </c>
      <c r="K16" s="347" t="s">
        <v>111</v>
      </c>
      <c r="L16" s="348" t="s">
        <v>72</v>
      </c>
      <c r="M16" s="348" t="s">
        <v>140</v>
      </c>
      <c r="N16" s="348">
        <v>2</v>
      </c>
      <c r="O16" s="349">
        <v>12</v>
      </c>
      <c r="P16" s="349">
        <v>17</v>
      </c>
      <c r="Q16" s="348">
        <v>8</v>
      </c>
      <c r="R16" s="348">
        <v>10</v>
      </c>
      <c r="S16" s="348">
        <v>146</v>
      </c>
      <c r="T16" s="348">
        <v>74</v>
      </c>
      <c r="U16" s="348">
        <v>3</v>
      </c>
      <c r="V16" s="348">
        <v>8</v>
      </c>
      <c r="W16" s="348">
        <v>199</v>
      </c>
      <c r="X16" s="348">
        <v>41</v>
      </c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  <c r="AN16" s="267"/>
      <c r="AO16" s="267"/>
      <c r="AP16" s="267"/>
      <c r="AQ16" s="267"/>
      <c r="AR16" s="267"/>
      <c r="AS16" s="267"/>
      <c r="AT16" s="267"/>
    </row>
    <row r="17" spans="1:47" ht="21">
      <c r="A17" s="342" t="s">
        <v>16</v>
      </c>
      <c r="B17" s="514"/>
      <c r="C17" s="339">
        <f>D17+E17+F17+G17</f>
        <v>38235</v>
      </c>
      <c r="D17" s="339">
        <v>30375</v>
      </c>
      <c r="E17" s="339">
        <v>5538</v>
      </c>
      <c r="F17" s="339">
        <v>2137</v>
      </c>
      <c r="G17" s="339">
        <v>185</v>
      </c>
      <c r="H17" s="340">
        <v>30</v>
      </c>
      <c r="I17" s="340">
        <v>55</v>
      </c>
      <c r="J17" s="340">
        <v>10</v>
      </c>
      <c r="K17" s="336" t="s">
        <v>141</v>
      </c>
      <c r="L17" s="336" t="s">
        <v>69</v>
      </c>
      <c r="M17" s="336" t="s">
        <v>109</v>
      </c>
      <c r="N17" s="336">
        <v>1</v>
      </c>
      <c r="O17" s="338">
        <v>5</v>
      </c>
      <c r="P17" s="338">
        <v>0</v>
      </c>
      <c r="Q17" s="336">
        <v>4</v>
      </c>
      <c r="R17" s="336">
        <v>3</v>
      </c>
      <c r="S17" s="336">
        <v>33</v>
      </c>
      <c r="T17" s="336">
        <v>34</v>
      </c>
      <c r="U17" s="336">
        <v>8</v>
      </c>
      <c r="V17" s="336">
        <v>4</v>
      </c>
      <c r="W17" s="336">
        <v>45</v>
      </c>
      <c r="X17" s="336">
        <v>54</v>
      </c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267"/>
      <c r="AQ17" s="267"/>
      <c r="AR17" s="267"/>
      <c r="AS17" s="267"/>
      <c r="AT17" s="267"/>
    </row>
    <row r="18" spans="1:47" ht="21">
      <c r="A18" s="342" t="s">
        <v>144</v>
      </c>
      <c r="B18" s="514"/>
      <c r="C18" s="339">
        <f t="shared" ref="C18:C24" si="1">D18+E18+F18+G18</f>
        <v>69720</v>
      </c>
      <c r="D18" s="345">
        <v>52251</v>
      </c>
      <c r="E18" s="350">
        <v>11504</v>
      </c>
      <c r="F18" s="351">
        <v>5578</v>
      </c>
      <c r="G18" s="351">
        <v>387</v>
      </c>
      <c r="H18" s="340">
        <v>70</v>
      </c>
      <c r="I18" s="340">
        <v>78</v>
      </c>
      <c r="J18" s="340">
        <v>22</v>
      </c>
      <c r="K18" s="336" t="s">
        <v>141</v>
      </c>
      <c r="L18" s="336" t="s">
        <v>70</v>
      </c>
      <c r="M18" s="336" t="s">
        <v>109</v>
      </c>
      <c r="N18" s="336">
        <v>3</v>
      </c>
      <c r="O18" s="338">
        <v>7</v>
      </c>
      <c r="P18" s="338">
        <v>2</v>
      </c>
      <c r="Q18" s="336">
        <v>5</v>
      </c>
      <c r="R18" s="336">
        <v>2</v>
      </c>
      <c r="S18" s="336">
        <v>65</v>
      </c>
      <c r="T18" s="336">
        <v>39</v>
      </c>
      <c r="U18" s="336">
        <v>2</v>
      </c>
      <c r="V18" s="336">
        <v>5</v>
      </c>
      <c r="W18" s="336">
        <v>106</v>
      </c>
      <c r="X18" s="336">
        <v>84</v>
      </c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7"/>
    </row>
    <row r="19" spans="1:47" ht="21">
      <c r="A19" s="342" t="s">
        <v>17</v>
      </c>
      <c r="B19" s="514"/>
      <c r="C19" s="339">
        <f t="shared" si="1"/>
        <v>68690</v>
      </c>
      <c r="D19" s="352">
        <v>52528</v>
      </c>
      <c r="E19" s="343">
        <v>10279</v>
      </c>
      <c r="F19" s="343">
        <v>5429</v>
      </c>
      <c r="G19" s="352">
        <v>454</v>
      </c>
      <c r="H19" s="353">
        <v>90</v>
      </c>
      <c r="I19" s="353">
        <v>105</v>
      </c>
      <c r="J19" s="353">
        <v>18</v>
      </c>
      <c r="K19" s="336" t="s">
        <v>141</v>
      </c>
      <c r="L19" s="336" t="s">
        <v>70</v>
      </c>
      <c r="M19" s="336" t="s">
        <v>109</v>
      </c>
      <c r="N19" s="354">
        <v>4</v>
      </c>
      <c r="O19" s="338">
        <v>13</v>
      </c>
      <c r="P19" s="338">
        <v>1</v>
      </c>
      <c r="Q19" s="336">
        <v>3</v>
      </c>
      <c r="R19" s="336">
        <v>8</v>
      </c>
      <c r="S19" s="336">
        <v>76</v>
      </c>
      <c r="T19" s="336">
        <v>49</v>
      </c>
      <c r="U19" s="336">
        <v>7</v>
      </c>
      <c r="V19" s="336">
        <v>3</v>
      </c>
      <c r="W19" s="336">
        <v>111</v>
      </c>
      <c r="X19" s="336">
        <v>59</v>
      </c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67"/>
    </row>
    <row r="20" spans="1:47" ht="21">
      <c r="A20" s="342" t="s">
        <v>18</v>
      </c>
      <c r="B20" s="514"/>
      <c r="C20" s="339">
        <f t="shared" si="1"/>
        <v>33170</v>
      </c>
      <c r="D20" s="343">
        <v>26329</v>
      </c>
      <c r="E20" s="343">
        <v>4823</v>
      </c>
      <c r="F20" s="343">
        <v>1827</v>
      </c>
      <c r="G20" s="343">
        <v>191</v>
      </c>
      <c r="H20" s="353">
        <v>30</v>
      </c>
      <c r="I20" s="353">
        <v>42</v>
      </c>
      <c r="J20" s="353">
        <v>14</v>
      </c>
      <c r="K20" s="336" t="s">
        <v>141</v>
      </c>
      <c r="L20" s="336" t="s">
        <v>69</v>
      </c>
      <c r="M20" s="336" t="s">
        <v>109</v>
      </c>
      <c r="N20" s="354">
        <v>0</v>
      </c>
      <c r="O20" s="338">
        <v>5</v>
      </c>
      <c r="P20" s="338">
        <v>0</v>
      </c>
      <c r="Q20" s="336">
        <v>3</v>
      </c>
      <c r="R20" s="336">
        <v>3</v>
      </c>
      <c r="S20" s="336">
        <v>38</v>
      </c>
      <c r="T20" s="336">
        <v>21</v>
      </c>
      <c r="U20" s="336">
        <v>2</v>
      </c>
      <c r="V20" s="336">
        <v>2</v>
      </c>
      <c r="W20" s="336">
        <v>61</v>
      </c>
      <c r="X20" s="336">
        <v>28</v>
      </c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</row>
    <row r="21" spans="1:47" ht="21">
      <c r="A21" s="342" t="s">
        <v>19</v>
      </c>
      <c r="B21" s="514"/>
      <c r="C21" s="339">
        <f t="shared" si="1"/>
        <v>23657</v>
      </c>
      <c r="D21" s="355">
        <v>17737</v>
      </c>
      <c r="E21" s="356">
        <v>4282</v>
      </c>
      <c r="F21" s="357">
        <v>1452</v>
      </c>
      <c r="G21" s="357">
        <v>186</v>
      </c>
      <c r="H21" s="353">
        <v>30</v>
      </c>
      <c r="I21" s="353">
        <v>40</v>
      </c>
      <c r="J21" s="353">
        <v>4</v>
      </c>
      <c r="K21" s="336" t="s">
        <v>145</v>
      </c>
      <c r="L21" s="336" t="s">
        <v>69</v>
      </c>
      <c r="M21" s="336" t="s">
        <v>109</v>
      </c>
      <c r="N21" s="336">
        <v>1</v>
      </c>
      <c r="O21" s="338">
        <v>3</v>
      </c>
      <c r="P21" s="338">
        <v>1</v>
      </c>
      <c r="Q21" s="336">
        <v>3</v>
      </c>
      <c r="R21" s="336">
        <v>4</v>
      </c>
      <c r="S21" s="336">
        <v>22</v>
      </c>
      <c r="T21" s="336">
        <v>24</v>
      </c>
      <c r="U21" s="336">
        <v>6</v>
      </c>
      <c r="V21" s="336">
        <v>4</v>
      </c>
      <c r="W21" s="336">
        <v>40</v>
      </c>
      <c r="X21" s="336">
        <v>21</v>
      </c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267"/>
    </row>
    <row r="22" spans="1:47" ht="21">
      <c r="A22" s="342" t="s">
        <v>20</v>
      </c>
      <c r="B22" s="514"/>
      <c r="C22" s="339">
        <f t="shared" si="1"/>
        <v>33488</v>
      </c>
      <c r="D22" s="339">
        <v>24636</v>
      </c>
      <c r="E22" s="339">
        <v>5696</v>
      </c>
      <c r="F22" s="339">
        <v>2880</v>
      </c>
      <c r="G22" s="339">
        <v>276</v>
      </c>
      <c r="H22" s="340">
        <v>30</v>
      </c>
      <c r="I22" s="340">
        <v>42</v>
      </c>
      <c r="J22" s="340">
        <v>10</v>
      </c>
      <c r="K22" s="336" t="s">
        <v>145</v>
      </c>
      <c r="L22" s="336" t="s">
        <v>69</v>
      </c>
      <c r="M22" s="336" t="s">
        <v>109</v>
      </c>
      <c r="N22" s="336">
        <v>1</v>
      </c>
      <c r="O22" s="338">
        <v>5</v>
      </c>
      <c r="P22" s="338">
        <v>0</v>
      </c>
      <c r="Q22" s="336">
        <v>3</v>
      </c>
      <c r="R22" s="336">
        <v>4</v>
      </c>
      <c r="S22" s="336">
        <v>45</v>
      </c>
      <c r="T22" s="336">
        <v>30</v>
      </c>
      <c r="U22" s="336">
        <v>9</v>
      </c>
      <c r="V22" s="336">
        <v>2</v>
      </c>
      <c r="W22" s="336">
        <v>77</v>
      </c>
      <c r="X22" s="336">
        <v>9</v>
      </c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</row>
    <row r="23" spans="1:47" ht="21">
      <c r="A23" s="342" t="s">
        <v>21</v>
      </c>
      <c r="B23" s="514"/>
      <c r="C23" s="339">
        <f t="shared" si="1"/>
        <v>42582</v>
      </c>
      <c r="D23" s="358">
        <v>32857</v>
      </c>
      <c r="E23" s="358">
        <v>7057</v>
      </c>
      <c r="F23" s="358">
        <v>2465</v>
      </c>
      <c r="G23" s="358">
        <v>203</v>
      </c>
      <c r="H23" s="359">
        <v>30</v>
      </c>
      <c r="I23" s="359">
        <v>40</v>
      </c>
      <c r="J23" s="359">
        <v>4</v>
      </c>
      <c r="K23" s="336" t="s">
        <v>141</v>
      </c>
      <c r="L23" s="336" t="s">
        <v>69</v>
      </c>
      <c r="M23" s="360" t="s">
        <v>112</v>
      </c>
      <c r="N23" s="336">
        <v>1</v>
      </c>
      <c r="O23" s="338">
        <v>5</v>
      </c>
      <c r="P23" s="338">
        <v>0</v>
      </c>
      <c r="Q23" s="336">
        <v>3</v>
      </c>
      <c r="R23" s="336">
        <v>3</v>
      </c>
      <c r="S23" s="336">
        <v>28</v>
      </c>
      <c r="T23" s="336">
        <v>25</v>
      </c>
      <c r="U23" s="336">
        <v>8</v>
      </c>
      <c r="V23" s="336">
        <v>3</v>
      </c>
      <c r="W23" s="336">
        <v>54</v>
      </c>
      <c r="X23" s="336">
        <v>37</v>
      </c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</row>
    <row r="24" spans="1:47" ht="21">
      <c r="A24" s="342" t="s">
        <v>22</v>
      </c>
      <c r="B24" s="514"/>
      <c r="C24" s="339">
        <f t="shared" si="1"/>
        <v>36005</v>
      </c>
      <c r="D24" s="358">
        <v>27870</v>
      </c>
      <c r="E24" s="358">
        <v>6052</v>
      </c>
      <c r="F24" s="358">
        <v>1879</v>
      </c>
      <c r="G24" s="358">
        <v>204</v>
      </c>
      <c r="H24" s="359">
        <v>30</v>
      </c>
      <c r="I24" s="359">
        <v>34</v>
      </c>
      <c r="J24" s="359">
        <v>4</v>
      </c>
      <c r="K24" s="336" t="s">
        <v>141</v>
      </c>
      <c r="L24" s="336" t="s">
        <v>69</v>
      </c>
      <c r="M24" s="336" t="s">
        <v>109</v>
      </c>
      <c r="N24" s="336">
        <v>1</v>
      </c>
      <c r="O24" s="338">
        <v>5</v>
      </c>
      <c r="P24" s="338">
        <v>0</v>
      </c>
      <c r="Q24" s="336">
        <v>2</v>
      </c>
      <c r="R24" s="336">
        <v>3</v>
      </c>
      <c r="S24" s="336">
        <v>31</v>
      </c>
      <c r="T24" s="336">
        <v>25</v>
      </c>
      <c r="U24" s="336">
        <v>4</v>
      </c>
      <c r="V24" s="336">
        <v>2</v>
      </c>
      <c r="W24" s="336">
        <v>51</v>
      </c>
      <c r="X24" s="336">
        <v>45</v>
      </c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</row>
    <row r="25" spans="1:47" ht="126">
      <c r="A25" s="361" t="s">
        <v>146</v>
      </c>
      <c r="B25" s="514"/>
      <c r="C25" s="362">
        <f>D25+E25+F25+G25</f>
        <v>145331</v>
      </c>
      <c r="D25" s="355">
        <v>112490</v>
      </c>
      <c r="E25" s="362">
        <v>22858</v>
      </c>
      <c r="F25" s="362">
        <v>8996</v>
      </c>
      <c r="G25" s="355">
        <v>987</v>
      </c>
      <c r="H25" s="363">
        <v>320</v>
      </c>
      <c r="I25" s="363">
        <v>301</v>
      </c>
      <c r="J25" s="363">
        <v>38</v>
      </c>
      <c r="K25" s="347" t="s">
        <v>111</v>
      </c>
      <c r="L25" s="348" t="s">
        <v>147</v>
      </c>
      <c r="M25" s="348" t="s">
        <v>148</v>
      </c>
      <c r="N25" s="364">
        <v>1</v>
      </c>
      <c r="O25" s="349">
        <v>1</v>
      </c>
      <c r="P25" s="349">
        <v>34</v>
      </c>
      <c r="Q25" s="348">
        <v>8</v>
      </c>
      <c r="R25" s="348">
        <v>18</v>
      </c>
      <c r="S25" s="348">
        <v>218</v>
      </c>
      <c r="T25" s="348">
        <v>94</v>
      </c>
      <c r="U25" s="348">
        <v>5</v>
      </c>
      <c r="V25" s="348">
        <v>14</v>
      </c>
      <c r="W25" s="348">
        <v>248</v>
      </c>
      <c r="X25" s="348">
        <v>27</v>
      </c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</row>
    <row r="26" spans="1:47" ht="21">
      <c r="A26" s="365" t="s">
        <v>23</v>
      </c>
      <c r="B26" s="515"/>
      <c r="C26" s="366">
        <f>D26+E26+F26+G26</f>
        <v>35995</v>
      </c>
      <c r="D26" s="366">
        <v>28436</v>
      </c>
      <c r="E26" s="366">
        <v>5475</v>
      </c>
      <c r="F26" s="366">
        <v>1856</v>
      </c>
      <c r="G26" s="366">
        <v>228</v>
      </c>
      <c r="H26" s="367">
        <v>30</v>
      </c>
      <c r="I26" s="367">
        <v>40</v>
      </c>
      <c r="J26" s="367">
        <v>12</v>
      </c>
      <c r="K26" s="336" t="s">
        <v>141</v>
      </c>
      <c r="L26" s="336" t="s">
        <v>69</v>
      </c>
      <c r="M26" s="336" t="s">
        <v>109</v>
      </c>
      <c r="N26" s="368">
        <v>1</v>
      </c>
      <c r="O26" s="369">
        <v>5</v>
      </c>
      <c r="P26" s="369" t="s">
        <v>184</v>
      </c>
      <c r="Q26" s="370">
        <v>3</v>
      </c>
      <c r="R26" s="370">
        <v>4</v>
      </c>
      <c r="S26" s="370">
        <v>36</v>
      </c>
      <c r="T26" s="370">
        <v>18</v>
      </c>
      <c r="U26" s="370" t="s">
        <v>184</v>
      </c>
      <c r="V26" s="370">
        <v>3</v>
      </c>
      <c r="W26" s="370">
        <v>70</v>
      </c>
      <c r="X26" s="370">
        <v>12</v>
      </c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</row>
    <row r="27" spans="1:47" ht="21">
      <c r="A27" s="371" t="s">
        <v>36</v>
      </c>
      <c r="B27" s="372"/>
      <c r="C27" s="373">
        <f t="shared" ref="C27:I27" si="2">SUM(C9:C26)</f>
        <v>1130064</v>
      </c>
      <c r="D27" s="374">
        <f t="shared" si="2"/>
        <v>845119</v>
      </c>
      <c r="E27" s="374">
        <f t="shared" si="2"/>
        <v>191838</v>
      </c>
      <c r="F27" s="374">
        <f t="shared" si="2"/>
        <v>83418</v>
      </c>
      <c r="G27" s="374">
        <f>SUM(G9:G26)</f>
        <v>9689</v>
      </c>
      <c r="H27" s="375">
        <f>SUM(H9:H26)</f>
        <v>1948</v>
      </c>
      <c r="I27" s="375">
        <f t="shared" si="2"/>
        <v>2262</v>
      </c>
      <c r="J27" s="375">
        <f>SUM(J9:J26)</f>
        <v>445</v>
      </c>
      <c r="K27" s="376"/>
      <c r="L27" s="376"/>
      <c r="M27" s="376"/>
      <c r="N27" s="376"/>
      <c r="O27" s="371">
        <f t="shared" ref="O27:X27" si="3">SUM(O9:O26)</f>
        <v>105</v>
      </c>
      <c r="P27" s="371">
        <f t="shared" si="3"/>
        <v>194</v>
      </c>
      <c r="Q27" s="371">
        <f t="shared" si="3"/>
        <v>80</v>
      </c>
      <c r="R27" s="371">
        <f t="shared" si="3"/>
        <v>133</v>
      </c>
      <c r="S27" s="377">
        <f t="shared" si="3"/>
        <v>1826</v>
      </c>
      <c r="T27" s="371">
        <f t="shared" si="3"/>
        <v>821</v>
      </c>
      <c r="U27" s="371">
        <f t="shared" si="3"/>
        <v>98</v>
      </c>
      <c r="V27" s="371">
        <f t="shared" si="3"/>
        <v>124</v>
      </c>
      <c r="W27" s="377">
        <f t="shared" si="3"/>
        <v>2372</v>
      </c>
      <c r="X27" s="371">
        <f t="shared" si="3"/>
        <v>804</v>
      </c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  <c r="AO27" s="266"/>
      <c r="AP27" s="266"/>
      <c r="AQ27" s="266"/>
      <c r="AR27" s="266"/>
      <c r="AS27" s="266"/>
      <c r="AT27" s="266"/>
    </row>
    <row r="28" spans="1:47" ht="21">
      <c r="A28" s="378"/>
      <c r="B28" s="379"/>
      <c r="C28" s="380"/>
      <c r="D28" s="380"/>
      <c r="E28" s="380"/>
      <c r="F28" s="380"/>
      <c r="G28" s="380"/>
      <c r="H28" s="380"/>
      <c r="I28" s="380"/>
      <c r="J28" s="380"/>
      <c r="K28" s="380"/>
      <c r="L28" s="381"/>
      <c r="M28" s="381"/>
      <c r="N28" s="381"/>
      <c r="O28" s="381"/>
      <c r="P28" s="379"/>
      <c r="Q28" s="379"/>
      <c r="R28" s="379"/>
      <c r="S28" s="379"/>
      <c r="T28" s="379"/>
      <c r="U28" s="379"/>
      <c r="V28" s="379"/>
      <c r="W28" s="379"/>
      <c r="X28" s="379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266"/>
      <c r="AP28" s="266"/>
      <c r="AQ28" s="266"/>
      <c r="AR28" s="266"/>
      <c r="AS28" s="266"/>
      <c r="AT28" s="266"/>
      <c r="AU28" s="266"/>
    </row>
    <row r="29" spans="1:47" ht="21">
      <c r="A29" s="382" t="s">
        <v>149</v>
      </c>
      <c r="B29" s="383"/>
      <c r="C29" s="380"/>
      <c r="D29" s="380"/>
      <c r="E29" s="384" t="s">
        <v>187</v>
      </c>
      <c r="F29" s="380"/>
      <c r="G29" s="380"/>
      <c r="H29" s="380"/>
      <c r="I29" s="380"/>
      <c r="J29" s="380"/>
      <c r="K29" s="380"/>
      <c r="L29" s="380"/>
      <c r="M29" s="380"/>
      <c r="N29" s="380"/>
      <c r="O29" s="381"/>
      <c r="P29" s="381"/>
      <c r="Q29" s="381"/>
      <c r="R29" s="381"/>
      <c r="S29" s="381"/>
      <c r="T29" s="381"/>
      <c r="U29" s="381"/>
      <c r="V29" s="381"/>
      <c r="W29" s="381"/>
      <c r="X29" s="381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266"/>
      <c r="AP29" s="266"/>
      <c r="AQ29" s="266"/>
      <c r="AR29" s="266"/>
      <c r="AS29" s="266"/>
      <c r="AT29" s="266"/>
      <c r="AU29" s="266"/>
    </row>
    <row r="30" spans="1:47" ht="21">
      <c r="A30" s="385" t="s">
        <v>150</v>
      </c>
      <c r="B30" s="386"/>
      <c r="C30" s="387"/>
      <c r="D30" s="381"/>
      <c r="E30" s="381" t="s">
        <v>188</v>
      </c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  <c r="V30" s="381"/>
      <c r="W30" s="381"/>
      <c r="X30" s="381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266"/>
      <c r="AP30" s="266"/>
      <c r="AQ30" s="266"/>
      <c r="AR30" s="266"/>
      <c r="AS30" s="266"/>
      <c r="AT30" s="266"/>
    </row>
    <row r="31" spans="1:47" ht="21">
      <c r="A31" s="388" t="s">
        <v>151</v>
      </c>
      <c r="B31" s="383"/>
      <c r="C31" s="389"/>
      <c r="D31" s="381"/>
      <c r="E31" s="381" t="s">
        <v>152</v>
      </c>
      <c r="F31" s="381"/>
      <c r="G31" s="390"/>
      <c r="H31" s="381"/>
      <c r="I31" s="381"/>
      <c r="J31" s="381"/>
      <c r="K31" s="381"/>
      <c r="L31" s="381"/>
      <c r="M31" s="381"/>
      <c r="N31" s="381"/>
      <c r="O31" s="381"/>
      <c r="P31" s="381"/>
      <c r="Q31" s="381"/>
      <c r="R31" s="381"/>
      <c r="S31" s="381"/>
      <c r="T31" s="381"/>
      <c r="U31" s="381"/>
      <c r="V31" s="381"/>
      <c r="W31" s="381"/>
      <c r="X31" s="381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266"/>
      <c r="AP31" s="266"/>
      <c r="AQ31" s="266"/>
      <c r="AR31" s="266"/>
      <c r="AS31" s="266"/>
      <c r="AT31" s="266"/>
    </row>
    <row r="32" spans="1:47" ht="21">
      <c r="A32" s="266"/>
      <c r="B32" s="276"/>
      <c r="C32" s="271"/>
      <c r="D32" s="271"/>
      <c r="E32" s="271"/>
      <c r="F32" s="271"/>
      <c r="G32" s="271"/>
      <c r="H32" s="271"/>
      <c r="I32" s="271"/>
      <c r="J32" s="271"/>
      <c r="K32" s="271"/>
      <c r="L32" s="272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266"/>
      <c r="AP32" s="266"/>
      <c r="AQ32" s="266"/>
      <c r="AR32" s="266"/>
      <c r="AS32" s="266"/>
      <c r="AT32" s="266"/>
    </row>
    <row r="33" spans="2:12" ht="21">
      <c r="B33" s="273" t="s">
        <v>94</v>
      </c>
      <c r="C33" s="271"/>
      <c r="D33" s="271"/>
      <c r="E33" s="271"/>
      <c r="F33" s="271"/>
      <c r="G33" s="271"/>
      <c r="H33" s="271"/>
      <c r="I33" s="271"/>
      <c r="J33" s="271"/>
      <c r="K33" s="271"/>
      <c r="L33" s="272"/>
    </row>
    <row r="34" spans="2:12" ht="21">
      <c r="B34" s="273"/>
      <c r="C34" s="271"/>
      <c r="D34" s="271"/>
      <c r="E34" s="271"/>
      <c r="F34" s="271"/>
      <c r="G34" s="271"/>
      <c r="H34" s="271"/>
      <c r="I34" s="271"/>
      <c r="J34" s="271"/>
      <c r="K34" s="271"/>
      <c r="L34" s="272"/>
    </row>
    <row r="35" spans="2:12" ht="21">
      <c r="B35" s="273"/>
      <c r="C35" s="271"/>
      <c r="D35" s="271"/>
      <c r="E35" s="271"/>
      <c r="F35" s="271"/>
      <c r="G35" s="271"/>
      <c r="H35" s="271"/>
      <c r="I35" s="271"/>
      <c r="J35" s="271"/>
      <c r="K35" s="271"/>
      <c r="L35" s="272"/>
    </row>
    <row r="36" spans="2:12" ht="21">
      <c r="B36" s="273"/>
      <c r="C36" s="271"/>
      <c r="D36" s="271"/>
      <c r="E36" s="271"/>
      <c r="F36" s="271"/>
      <c r="G36" s="271"/>
      <c r="H36" s="271"/>
      <c r="I36" s="271"/>
      <c r="J36" s="271"/>
      <c r="K36" s="271"/>
      <c r="L36" s="272"/>
    </row>
    <row r="37" spans="2:12" ht="21">
      <c r="B37" s="273"/>
      <c r="C37" s="271"/>
      <c r="D37" s="271"/>
      <c r="E37" s="271"/>
      <c r="F37" s="271"/>
      <c r="G37" s="271"/>
      <c r="H37" s="271"/>
      <c r="I37" s="271"/>
      <c r="J37" s="271"/>
      <c r="K37" s="271"/>
      <c r="L37" s="272"/>
    </row>
    <row r="38" spans="2:12" ht="21">
      <c r="B38" s="273"/>
      <c r="C38" s="271"/>
      <c r="D38" s="271"/>
      <c r="E38" s="271"/>
      <c r="F38" s="271"/>
      <c r="G38" s="271"/>
      <c r="H38" s="271"/>
      <c r="I38" s="271"/>
      <c r="J38" s="271"/>
      <c r="K38" s="271"/>
      <c r="L38" s="272"/>
    </row>
    <row r="39" spans="2:12" ht="21">
      <c r="B39" s="273"/>
      <c r="C39" s="271"/>
      <c r="D39" s="271"/>
      <c r="E39" s="271"/>
      <c r="F39" s="271"/>
      <c r="G39" s="271"/>
      <c r="H39" s="271"/>
      <c r="I39" s="271"/>
      <c r="J39" s="271"/>
      <c r="K39" s="271"/>
      <c r="L39" s="272"/>
    </row>
    <row r="40" spans="2:12" ht="21">
      <c r="B40" s="273"/>
      <c r="C40" s="271"/>
      <c r="D40" s="271"/>
      <c r="E40" s="271"/>
      <c r="F40" s="271"/>
      <c r="G40" s="271"/>
      <c r="H40" s="271"/>
      <c r="I40" s="271"/>
      <c r="J40" s="271"/>
      <c r="K40" s="271"/>
      <c r="L40" s="272"/>
    </row>
    <row r="41" spans="2:12" ht="21">
      <c r="B41" s="273"/>
      <c r="C41" s="271"/>
      <c r="D41" s="271"/>
      <c r="E41" s="271"/>
      <c r="F41" s="271"/>
      <c r="G41" s="271"/>
      <c r="H41" s="271"/>
      <c r="I41" s="271"/>
      <c r="J41" s="271"/>
      <c r="K41" s="271"/>
      <c r="L41" s="272"/>
    </row>
    <row r="42" spans="2:12" ht="21">
      <c r="B42" s="273"/>
      <c r="C42" s="271"/>
      <c r="D42" s="271"/>
      <c r="E42" s="271"/>
      <c r="F42" s="271"/>
      <c r="G42" s="271"/>
      <c r="H42" s="271"/>
      <c r="I42" s="271"/>
      <c r="J42" s="271"/>
      <c r="K42" s="271"/>
      <c r="L42" s="272"/>
    </row>
    <row r="43" spans="2:12" ht="21">
      <c r="B43" s="273"/>
      <c r="C43" s="271"/>
      <c r="D43" s="271"/>
      <c r="E43" s="271"/>
      <c r="F43" s="271"/>
      <c r="G43" s="271"/>
      <c r="H43" s="271"/>
      <c r="I43" s="271"/>
      <c r="J43" s="271"/>
      <c r="K43" s="271"/>
      <c r="L43" s="272"/>
    </row>
    <row r="44" spans="2:12" ht="21">
      <c r="B44" s="273"/>
      <c r="C44" s="271"/>
      <c r="D44" s="271"/>
      <c r="E44" s="271"/>
      <c r="F44" s="271"/>
      <c r="G44" s="271"/>
      <c r="H44" s="271"/>
      <c r="I44" s="271"/>
      <c r="J44" s="271"/>
      <c r="K44" s="271"/>
      <c r="L44" s="272"/>
    </row>
    <row r="45" spans="2:12" ht="21">
      <c r="B45" s="273"/>
      <c r="C45" s="271"/>
      <c r="D45" s="271"/>
      <c r="E45" s="271"/>
      <c r="F45" s="271"/>
      <c r="G45" s="271"/>
      <c r="H45" s="271"/>
      <c r="I45" s="271"/>
      <c r="J45" s="271"/>
      <c r="K45" s="271"/>
      <c r="L45" s="272"/>
    </row>
    <row r="46" spans="2:12" ht="21">
      <c r="B46" s="273"/>
      <c r="C46" s="271"/>
      <c r="D46" s="271"/>
      <c r="E46" s="271"/>
      <c r="F46" s="271"/>
      <c r="G46" s="271"/>
      <c r="H46" s="271"/>
      <c r="I46" s="271"/>
      <c r="J46" s="271"/>
      <c r="K46" s="271"/>
      <c r="L46" s="272"/>
    </row>
    <row r="47" spans="2:12" ht="21">
      <c r="B47" s="273"/>
      <c r="C47" s="271"/>
      <c r="D47" s="271"/>
      <c r="E47" s="271"/>
      <c r="F47" s="271"/>
      <c r="G47" s="271"/>
      <c r="H47" s="271"/>
      <c r="I47" s="271"/>
      <c r="J47" s="271"/>
      <c r="K47" s="271"/>
      <c r="L47" s="272"/>
    </row>
    <row r="48" spans="2:12" ht="21">
      <c r="B48" s="273"/>
      <c r="C48" s="271"/>
      <c r="D48" s="271"/>
      <c r="E48" s="271"/>
      <c r="F48" s="271"/>
      <c r="G48" s="271"/>
      <c r="H48" s="271"/>
      <c r="I48" s="271"/>
      <c r="J48" s="271"/>
      <c r="K48" s="271"/>
      <c r="L48" s="272"/>
    </row>
    <row r="49" spans="2:12" ht="21">
      <c r="B49" s="273"/>
      <c r="C49" s="271"/>
      <c r="D49" s="271"/>
      <c r="E49" s="271"/>
      <c r="F49" s="271"/>
      <c r="G49" s="271"/>
      <c r="H49" s="271"/>
      <c r="I49" s="271"/>
      <c r="J49" s="271"/>
      <c r="K49" s="271"/>
      <c r="L49" s="272"/>
    </row>
    <row r="50" spans="2:12" ht="21">
      <c r="B50" s="273"/>
      <c r="C50" s="271"/>
      <c r="D50" s="271"/>
      <c r="E50" s="271"/>
      <c r="F50" s="271"/>
      <c r="G50" s="271"/>
      <c r="H50" s="271"/>
      <c r="I50" s="271"/>
      <c r="J50" s="271"/>
      <c r="K50" s="271"/>
      <c r="L50" s="272"/>
    </row>
    <row r="51" spans="2:12" ht="21">
      <c r="B51" s="273"/>
      <c r="C51" s="271"/>
      <c r="D51" s="271"/>
      <c r="E51" s="271"/>
      <c r="F51" s="271"/>
      <c r="G51" s="271"/>
      <c r="H51" s="271"/>
      <c r="I51" s="271"/>
      <c r="J51" s="271"/>
      <c r="K51" s="271"/>
      <c r="L51" s="272"/>
    </row>
    <row r="52" spans="2:12" ht="21">
      <c r="B52" s="273"/>
      <c r="C52" s="271"/>
      <c r="D52" s="271"/>
      <c r="E52" s="271"/>
      <c r="F52" s="271"/>
      <c r="G52" s="271"/>
      <c r="H52" s="271"/>
      <c r="I52" s="271"/>
      <c r="J52" s="271"/>
      <c r="K52" s="271"/>
      <c r="L52" s="272"/>
    </row>
    <row r="53" spans="2:12" ht="21">
      <c r="B53" s="273"/>
      <c r="C53" s="271"/>
      <c r="D53" s="271"/>
      <c r="E53" s="271"/>
      <c r="F53" s="271"/>
      <c r="G53" s="271"/>
      <c r="H53" s="271"/>
      <c r="I53" s="271"/>
      <c r="J53" s="271"/>
      <c r="K53" s="271"/>
      <c r="L53" s="272"/>
    </row>
    <row r="54" spans="2:12" ht="21">
      <c r="B54" s="273"/>
      <c r="C54" s="271"/>
      <c r="D54" s="271"/>
      <c r="E54" s="271"/>
      <c r="F54" s="271"/>
      <c r="G54" s="271"/>
      <c r="H54" s="271"/>
      <c r="I54" s="271"/>
      <c r="J54" s="271"/>
      <c r="K54" s="271"/>
      <c r="L54" s="272"/>
    </row>
    <row r="55" spans="2:12" ht="21">
      <c r="B55" s="273"/>
      <c r="C55" s="271"/>
      <c r="D55" s="271"/>
      <c r="E55" s="271"/>
      <c r="F55" s="271"/>
      <c r="G55" s="271"/>
      <c r="H55" s="271"/>
      <c r="I55" s="271"/>
      <c r="J55" s="271"/>
      <c r="K55" s="271"/>
      <c r="L55" s="272"/>
    </row>
    <row r="56" spans="2:12" ht="21">
      <c r="B56" s="273"/>
      <c r="C56" s="271"/>
      <c r="D56" s="271"/>
      <c r="E56" s="271"/>
      <c r="F56" s="271"/>
      <c r="G56" s="271"/>
      <c r="H56" s="271"/>
      <c r="I56" s="271"/>
      <c r="J56" s="271"/>
      <c r="K56" s="271"/>
      <c r="L56" s="272"/>
    </row>
    <row r="57" spans="2:12" ht="21">
      <c r="B57" s="273"/>
      <c r="C57" s="271"/>
      <c r="D57" s="271"/>
      <c r="E57" s="271"/>
      <c r="F57" s="271"/>
      <c r="G57" s="271"/>
      <c r="H57" s="271"/>
      <c r="I57" s="271"/>
      <c r="J57" s="271"/>
      <c r="K57" s="271"/>
      <c r="L57" s="272"/>
    </row>
    <row r="58" spans="2:12" ht="21">
      <c r="B58" s="273"/>
      <c r="C58" s="271"/>
      <c r="D58" s="271"/>
      <c r="E58" s="271"/>
      <c r="F58" s="271"/>
      <c r="G58" s="271"/>
      <c r="H58" s="271"/>
      <c r="I58" s="271"/>
      <c r="J58" s="271"/>
      <c r="K58" s="271"/>
      <c r="L58" s="272"/>
    </row>
    <row r="59" spans="2:12" ht="21">
      <c r="B59" s="273"/>
      <c r="C59" s="271"/>
      <c r="D59" s="271"/>
      <c r="E59" s="271"/>
      <c r="F59" s="271"/>
      <c r="G59" s="271"/>
      <c r="H59" s="271"/>
      <c r="I59" s="271"/>
      <c r="J59" s="271"/>
      <c r="K59" s="271"/>
      <c r="L59" s="272"/>
    </row>
    <row r="60" spans="2:12" ht="21">
      <c r="B60" s="273"/>
      <c r="C60" s="271"/>
      <c r="D60" s="271"/>
      <c r="E60" s="271"/>
      <c r="F60" s="271"/>
      <c r="G60" s="271"/>
      <c r="H60" s="271"/>
      <c r="I60" s="271"/>
      <c r="J60" s="271"/>
      <c r="K60" s="271"/>
      <c r="L60" s="272"/>
    </row>
    <row r="61" spans="2:12" ht="21">
      <c r="B61" s="273"/>
      <c r="C61" s="271"/>
      <c r="D61" s="271"/>
      <c r="E61" s="271"/>
      <c r="F61" s="271"/>
      <c r="G61" s="271"/>
      <c r="H61" s="271"/>
      <c r="I61" s="271"/>
      <c r="J61" s="271"/>
      <c r="K61" s="271"/>
      <c r="L61" s="272"/>
    </row>
    <row r="62" spans="2:12" ht="21">
      <c r="B62" s="273"/>
      <c r="C62" s="271"/>
      <c r="D62" s="271"/>
      <c r="E62" s="271"/>
      <c r="F62" s="271"/>
      <c r="G62" s="271"/>
      <c r="H62" s="271"/>
      <c r="I62" s="271"/>
      <c r="J62" s="271"/>
      <c r="K62" s="271"/>
      <c r="L62" s="272"/>
    </row>
    <row r="63" spans="2:12" ht="21">
      <c r="B63" s="273"/>
      <c r="C63" s="271"/>
      <c r="D63" s="271"/>
      <c r="E63" s="271"/>
      <c r="F63" s="271"/>
      <c r="G63" s="271"/>
      <c r="H63" s="271"/>
      <c r="I63" s="271"/>
      <c r="J63" s="271"/>
      <c r="K63" s="271"/>
      <c r="L63" s="272"/>
    </row>
    <row r="64" spans="2:12" ht="21">
      <c r="B64" s="273"/>
      <c r="C64" s="271"/>
      <c r="D64" s="271"/>
      <c r="E64" s="271"/>
      <c r="F64" s="271"/>
      <c r="G64" s="271"/>
      <c r="H64" s="271"/>
      <c r="I64" s="271"/>
      <c r="J64" s="271"/>
      <c r="K64" s="271"/>
      <c r="L64" s="272"/>
    </row>
    <row r="65" spans="2:12" ht="21">
      <c r="B65" s="273"/>
      <c r="C65" s="271"/>
      <c r="D65" s="271"/>
      <c r="E65" s="271"/>
      <c r="F65" s="271"/>
      <c r="G65" s="271"/>
      <c r="H65" s="271"/>
      <c r="I65" s="271"/>
      <c r="J65" s="271"/>
      <c r="K65" s="271"/>
      <c r="L65" s="272"/>
    </row>
    <row r="66" spans="2:12" ht="15">
      <c r="B66" s="273"/>
    </row>
  </sheetData>
  <mergeCells count="27">
    <mergeCell ref="J6:J8"/>
    <mergeCell ref="K6:K8"/>
    <mergeCell ref="O5:X5"/>
    <mergeCell ref="N6:N8"/>
    <mergeCell ref="O6:T6"/>
    <mergeCell ref="R7:R8"/>
    <mergeCell ref="S7:S8"/>
    <mergeCell ref="U6:U8"/>
    <mergeCell ref="V6:V8"/>
    <mergeCell ref="O7:P7"/>
    <mergeCell ref="T7:T8"/>
    <mergeCell ref="B9:B26"/>
    <mergeCell ref="Q7:Q8"/>
    <mergeCell ref="A5:A8"/>
    <mergeCell ref="B5:B8"/>
    <mergeCell ref="L6:L8"/>
    <mergeCell ref="M6:M8"/>
    <mergeCell ref="C5:C8"/>
    <mergeCell ref="D5:G5"/>
    <mergeCell ref="H5:J5"/>
    <mergeCell ref="K5:N5"/>
    <mergeCell ref="D6:D8"/>
    <mergeCell ref="E6:E8"/>
    <mergeCell ref="F6:F8"/>
    <mergeCell ref="G6:G8"/>
    <mergeCell ref="H6:H8"/>
    <mergeCell ref="I6:I8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58" orientation="landscape" blackAndWhite="1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3"/>
  <sheetViews>
    <sheetView workbookViewId="0">
      <selection activeCell="F7" sqref="F7:F8"/>
    </sheetView>
  </sheetViews>
  <sheetFormatPr defaultColWidth="9" defaultRowHeight="21"/>
  <cols>
    <col min="1" max="1" width="15.375" style="291" customWidth="1"/>
    <col min="2" max="2" width="7.375" style="291" customWidth="1"/>
    <col min="3" max="3" width="11.625" style="290" bestFit="1" customWidth="1"/>
    <col min="4" max="4" width="10.125" style="291" bestFit="1" customWidth="1"/>
    <col min="5" max="5" width="9.875" style="291" bestFit="1" customWidth="1"/>
    <col min="6" max="6" width="12.25" style="291" bestFit="1" customWidth="1"/>
    <col min="7" max="7" width="9.875" style="291" bestFit="1" customWidth="1"/>
    <col min="8" max="8" width="9.75" style="290" bestFit="1" customWidth="1"/>
    <col min="9" max="9" width="8" style="291" customWidth="1"/>
    <col min="10" max="10" width="7.5" style="291" bestFit="1" customWidth="1"/>
    <col min="11" max="11" width="8.875" style="291" bestFit="1" customWidth="1"/>
    <col min="12" max="12" width="7.75" style="291" bestFit="1" customWidth="1"/>
    <col min="13" max="13" width="11.25" style="289" customWidth="1"/>
    <col min="14" max="14" width="8.625" style="288" bestFit="1" customWidth="1"/>
    <col min="15" max="15" width="7.625" style="288" bestFit="1" customWidth="1"/>
    <col min="16" max="16" width="8.875" style="288" bestFit="1" customWidth="1"/>
    <col min="17" max="17" width="7.75" style="288" bestFit="1" customWidth="1"/>
    <col min="18" max="18" width="13.25" style="289" bestFit="1" customWidth="1"/>
    <col min="19" max="19" width="11.875" style="288" bestFit="1" customWidth="1"/>
    <col min="20" max="20" width="10.75" style="288" customWidth="1"/>
    <col min="21" max="21" width="10.875" style="288" bestFit="1" customWidth="1"/>
    <col min="22" max="22" width="10.125" style="288" bestFit="1" customWidth="1"/>
    <col min="23" max="24" width="6.375" style="288" bestFit="1" customWidth="1"/>
    <col min="25" max="25" width="6.875" style="288" customWidth="1"/>
    <col min="26" max="26" width="7.5" style="288" bestFit="1" customWidth="1"/>
    <col min="27" max="27" width="7" style="288" customWidth="1"/>
    <col min="28" max="31" width="13.25" style="288" customWidth="1"/>
    <col min="32" max="256" width="9" style="291"/>
    <col min="257" max="257" width="16.25" style="291" customWidth="1"/>
    <col min="258" max="258" width="11.75" style="291" customWidth="1"/>
    <col min="259" max="259" width="11.125" style="291" customWidth="1"/>
    <col min="260" max="260" width="10.625" style="291" bestFit="1" customWidth="1"/>
    <col min="261" max="261" width="9.375" style="291" bestFit="1" customWidth="1"/>
    <col min="262" max="262" width="10.625" style="291" bestFit="1" customWidth="1"/>
    <col min="263" max="263" width="9.375" style="291" bestFit="1" customWidth="1"/>
    <col min="264" max="264" width="9.75" style="291" bestFit="1" customWidth="1"/>
    <col min="265" max="265" width="9" style="291" bestFit="1" customWidth="1"/>
    <col min="266" max="266" width="9.875" style="291" customWidth="1"/>
    <col min="267" max="267" width="11.125" style="291" customWidth="1"/>
    <col min="268" max="268" width="10.125" style="291" bestFit="1" customWidth="1"/>
    <col min="269" max="269" width="11.25" style="291" customWidth="1"/>
    <col min="270" max="270" width="10.625" style="291" bestFit="1" customWidth="1"/>
    <col min="271" max="271" width="9.75" style="291" bestFit="1" customWidth="1"/>
    <col min="272" max="272" width="11.125" style="291" bestFit="1" customWidth="1"/>
    <col min="273" max="273" width="10.125" style="291" bestFit="1" customWidth="1"/>
    <col min="274" max="274" width="12.75" style="291" bestFit="1" customWidth="1"/>
    <col min="275" max="275" width="10.875" style="291" bestFit="1" customWidth="1"/>
    <col min="276" max="276" width="11.125" style="291" bestFit="1" customWidth="1"/>
    <col min="277" max="277" width="12.75" style="291" bestFit="1" customWidth="1"/>
    <col min="278" max="278" width="10.75" style="291" customWidth="1"/>
    <col min="279" max="279" width="8.375" style="291" customWidth="1"/>
    <col min="280" max="280" width="9.25" style="291" customWidth="1"/>
    <col min="281" max="281" width="10.375" style="291" customWidth="1"/>
    <col min="282" max="282" width="11.125" style="291" bestFit="1" customWidth="1"/>
    <col min="283" max="283" width="10.125" style="291" bestFit="1" customWidth="1"/>
    <col min="284" max="287" width="13.25" style="291" customWidth="1"/>
    <col min="288" max="512" width="9" style="291"/>
    <col min="513" max="513" width="16.25" style="291" customWidth="1"/>
    <col min="514" max="514" width="11.75" style="291" customWidth="1"/>
    <col min="515" max="515" width="11.125" style="291" customWidth="1"/>
    <col min="516" max="516" width="10.625" style="291" bestFit="1" customWidth="1"/>
    <col min="517" max="517" width="9.375" style="291" bestFit="1" customWidth="1"/>
    <col min="518" max="518" width="10.625" style="291" bestFit="1" customWidth="1"/>
    <col min="519" max="519" width="9.375" style="291" bestFit="1" customWidth="1"/>
    <col min="520" max="520" width="9.75" style="291" bestFit="1" customWidth="1"/>
    <col min="521" max="521" width="9" style="291" bestFit="1" customWidth="1"/>
    <col min="522" max="522" width="9.875" style="291" customWidth="1"/>
    <col min="523" max="523" width="11.125" style="291" customWidth="1"/>
    <col min="524" max="524" width="10.125" style="291" bestFit="1" customWidth="1"/>
    <col min="525" max="525" width="11.25" style="291" customWidth="1"/>
    <col min="526" max="526" width="10.625" style="291" bestFit="1" customWidth="1"/>
    <col min="527" max="527" width="9.75" style="291" bestFit="1" customWidth="1"/>
    <col min="528" max="528" width="11.125" style="291" bestFit="1" customWidth="1"/>
    <col min="529" max="529" width="10.125" style="291" bestFit="1" customWidth="1"/>
    <col min="530" max="530" width="12.75" style="291" bestFit="1" customWidth="1"/>
    <col min="531" max="531" width="10.875" style="291" bestFit="1" customWidth="1"/>
    <col min="532" max="532" width="11.125" style="291" bestFit="1" customWidth="1"/>
    <col min="533" max="533" width="12.75" style="291" bestFit="1" customWidth="1"/>
    <col min="534" max="534" width="10.75" style="291" customWidth="1"/>
    <col min="535" max="535" width="8.375" style="291" customWidth="1"/>
    <col min="536" max="536" width="9.25" style="291" customWidth="1"/>
    <col min="537" max="537" width="10.375" style="291" customWidth="1"/>
    <col min="538" max="538" width="11.125" style="291" bestFit="1" customWidth="1"/>
    <col min="539" max="539" width="10.125" style="291" bestFit="1" customWidth="1"/>
    <col min="540" max="543" width="13.25" style="291" customWidth="1"/>
    <col min="544" max="768" width="9" style="291"/>
    <col min="769" max="769" width="16.25" style="291" customWidth="1"/>
    <col min="770" max="770" width="11.75" style="291" customWidth="1"/>
    <col min="771" max="771" width="11.125" style="291" customWidth="1"/>
    <col min="772" max="772" width="10.625" style="291" bestFit="1" customWidth="1"/>
    <col min="773" max="773" width="9.375" style="291" bestFit="1" customWidth="1"/>
    <col min="774" max="774" width="10.625" style="291" bestFit="1" customWidth="1"/>
    <col min="775" max="775" width="9.375" style="291" bestFit="1" customWidth="1"/>
    <col min="776" max="776" width="9.75" style="291" bestFit="1" customWidth="1"/>
    <col min="777" max="777" width="9" style="291" bestFit="1" customWidth="1"/>
    <col min="778" max="778" width="9.875" style="291" customWidth="1"/>
    <col min="779" max="779" width="11.125" style="291" customWidth="1"/>
    <col min="780" max="780" width="10.125" style="291" bestFit="1" customWidth="1"/>
    <col min="781" max="781" width="11.25" style="291" customWidth="1"/>
    <col min="782" max="782" width="10.625" style="291" bestFit="1" customWidth="1"/>
    <col min="783" max="783" width="9.75" style="291" bestFit="1" customWidth="1"/>
    <col min="784" max="784" width="11.125" style="291" bestFit="1" customWidth="1"/>
    <col min="785" max="785" width="10.125" style="291" bestFit="1" customWidth="1"/>
    <col min="786" max="786" width="12.75" style="291" bestFit="1" customWidth="1"/>
    <col min="787" max="787" width="10.875" style="291" bestFit="1" customWidth="1"/>
    <col min="788" max="788" width="11.125" style="291" bestFit="1" customWidth="1"/>
    <col min="789" max="789" width="12.75" style="291" bestFit="1" customWidth="1"/>
    <col min="790" max="790" width="10.75" style="291" customWidth="1"/>
    <col min="791" max="791" width="8.375" style="291" customWidth="1"/>
    <col min="792" max="792" width="9.25" style="291" customWidth="1"/>
    <col min="793" max="793" width="10.375" style="291" customWidth="1"/>
    <col min="794" max="794" width="11.125" style="291" bestFit="1" customWidth="1"/>
    <col min="795" max="795" width="10.125" style="291" bestFit="1" customWidth="1"/>
    <col min="796" max="799" width="13.25" style="291" customWidth="1"/>
    <col min="800" max="1024" width="9" style="291"/>
    <col min="1025" max="1025" width="16.25" style="291" customWidth="1"/>
    <col min="1026" max="1026" width="11.75" style="291" customWidth="1"/>
    <col min="1027" max="1027" width="11.125" style="291" customWidth="1"/>
    <col min="1028" max="1028" width="10.625" style="291" bestFit="1" customWidth="1"/>
    <col min="1029" max="1029" width="9.375" style="291" bestFit="1" customWidth="1"/>
    <col min="1030" max="1030" width="10.625" style="291" bestFit="1" customWidth="1"/>
    <col min="1031" max="1031" width="9.375" style="291" bestFit="1" customWidth="1"/>
    <col min="1032" max="1032" width="9.75" style="291" bestFit="1" customWidth="1"/>
    <col min="1033" max="1033" width="9" style="291" bestFit="1" customWidth="1"/>
    <col min="1034" max="1034" width="9.875" style="291" customWidth="1"/>
    <col min="1035" max="1035" width="11.125" style="291" customWidth="1"/>
    <col min="1036" max="1036" width="10.125" style="291" bestFit="1" customWidth="1"/>
    <col min="1037" max="1037" width="11.25" style="291" customWidth="1"/>
    <col min="1038" max="1038" width="10.625" style="291" bestFit="1" customWidth="1"/>
    <col min="1039" max="1039" width="9.75" style="291" bestFit="1" customWidth="1"/>
    <col min="1040" max="1040" width="11.125" style="291" bestFit="1" customWidth="1"/>
    <col min="1041" max="1041" width="10.125" style="291" bestFit="1" customWidth="1"/>
    <col min="1042" max="1042" width="12.75" style="291" bestFit="1" customWidth="1"/>
    <col min="1043" max="1043" width="10.875" style="291" bestFit="1" customWidth="1"/>
    <col min="1044" max="1044" width="11.125" style="291" bestFit="1" customWidth="1"/>
    <col min="1045" max="1045" width="12.75" style="291" bestFit="1" customWidth="1"/>
    <col min="1046" max="1046" width="10.75" style="291" customWidth="1"/>
    <col min="1047" max="1047" width="8.375" style="291" customWidth="1"/>
    <col min="1048" max="1048" width="9.25" style="291" customWidth="1"/>
    <col min="1049" max="1049" width="10.375" style="291" customWidth="1"/>
    <col min="1050" max="1050" width="11.125" style="291" bestFit="1" customWidth="1"/>
    <col min="1051" max="1051" width="10.125" style="291" bestFit="1" customWidth="1"/>
    <col min="1052" max="1055" width="13.25" style="291" customWidth="1"/>
    <col min="1056" max="1280" width="9" style="291"/>
    <col min="1281" max="1281" width="16.25" style="291" customWidth="1"/>
    <col min="1282" max="1282" width="11.75" style="291" customWidth="1"/>
    <col min="1283" max="1283" width="11.125" style="291" customWidth="1"/>
    <col min="1284" max="1284" width="10.625" style="291" bestFit="1" customWidth="1"/>
    <col min="1285" max="1285" width="9.375" style="291" bestFit="1" customWidth="1"/>
    <col min="1286" max="1286" width="10.625" style="291" bestFit="1" customWidth="1"/>
    <col min="1287" max="1287" width="9.375" style="291" bestFit="1" customWidth="1"/>
    <col min="1288" max="1288" width="9.75" style="291" bestFit="1" customWidth="1"/>
    <col min="1289" max="1289" width="9" style="291" bestFit="1" customWidth="1"/>
    <col min="1290" max="1290" width="9.875" style="291" customWidth="1"/>
    <col min="1291" max="1291" width="11.125" style="291" customWidth="1"/>
    <col min="1292" max="1292" width="10.125" style="291" bestFit="1" customWidth="1"/>
    <col min="1293" max="1293" width="11.25" style="291" customWidth="1"/>
    <col min="1294" max="1294" width="10.625" style="291" bestFit="1" customWidth="1"/>
    <col min="1295" max="1295" width="9.75" style="291" bestFit="1" customWidth="1"/>
    <col min="1296" max="1296" width="11.125" style="291" bestFit="1" customWidth="1"/>
    <col min="1297" max="1297" width="10.125" style="291" bestFit="1" customWidth="1"/>
    <col min="1298" max="1298" width="12.75" style="291" bestFit="1" customWidth="1"/>
    <col min="1299" max="1299" width="10.875" style="291" bestFit="1" customWidth="1"/>
    <col min="1300" max="1300" width="11.125" style="291" bestFit="1" customWidth="1"/>
    <col min="1301" max="1301" width="12.75" style="291" bestFit="1" customWidth="1"/>
    <col min="1302" max="1302" width="10.75" style="291" customWidth="1"/>
    <col min="1303" max="1303" width="8.375" style="291" customWidth="1"/>
    <col min="1304" max="1304" width="9.25" style="291" customWidth="1"/>
    <col min="1305" max="1305" width="10.375" style="291" customWidth="1"/>
    <col min="1306" max="1306" width="11.125" style="291" bestFit="1" customWidth="1"/>
    <col min="1307" max="1307" width="10.125" style="291" bestFit="1" customWidth="1"/>
    <col min="1308" max="1311" width="13.25" style="291" customWidth="1"/>
    <col min="1312" max="1536" width="9" style="291"/>
    <col min="1537" max="1537" width="16.25" style="291" customWidth="1"/>
    <col min="1538" max="1538" width="11.75" style="291" customWidth="1"/>
    <col min="1539" max="1539" width="11.125" style="291" customWidth="1"/>
    <col min="1540" max="1540" width="10.625" style="291" bestFit="1" customWidth="1"/>
    <col min="1541" max="1541" width="9.375" style="291" bestFit="1" customWidth="1"/>
    <col min="1542" max="1542" width="10.625" style="291" bestFit="1" customWidth="1"/>
    <col min="1543" max="1543" width="9.375" style="291" bestFit="1" customWidth="1"/>
    <col min="1544" max="1544" width="9.75" style="291" bestFit="1" customWidth="1"/>
    <col min="1545" max="1545" width="9" style="291" bestFit="1" customWidth="1"/>
    <col min="1546" max="1546" width="9.875" style="291" customWidth="1"/>
    <col min="1547" max="1547" width="11.125" style="291" customWidth="1"/>
    <col min="1548" max="1548" width="10.125" style="291" bestFit="1" customWidth="1"/>
    <col min="1549" max="1549" width="11.25" style="291" customWidth="1"/>
    <col min="1550" max="1550" width="10.625" style="291" bestFit="1" customWidth="1"/>
    <col min="1551" max="1551" width="9.75" style="291" bestFit="1" customWidth="1"/>
    <col min="1552" max="1552" width="11.125" style="291" bestFit="1" customWidth="1"/>
    <col min="1553" max="1553" width="10.125" style="291" bestFit="1" customWidth="1"/>
    <col min="1554" max="1554" width="12.75" style="291" bestFit="1" customWidth="1"/>
    <col min="1555" max="1555" width="10.875" style="291" bestFit="1" customWidth="1"/>
    <col min="1556" max="1556" width="11.125" style="291" bestFit="1" customWidth="1"/>
    <col min="1557" max="1557" width="12.75" style="291" bestFit="1" customWidth="1"/>
    <col min="1558" max="1558" width="10.75" style="291" customWidth="1"/>
    <col min="1559" max="1559" width="8.375" style="291" customWidth="1"/>
    <col min="1560" max="1560" width="9.25" style="291" customWidth="1"/>
    <col min="1561" max="1561" width="10.375" style="291" customWidth="1"/>
    <col min="1562" max="1562" width="11.125" style="291" bestFit="1" customWidth="1"/>
    <col min="1563" max="1563" width="10.125" style="291" bestFit="1" customWidth="1"/>
    <col min="1564" max="1567" width="13.25" style="291" customWidth="1"/>
    <col min="1568" max="1792" width="9" style="291"/>
    <col min="1793" max="1793" width="16.25" style="291" customWidth="1"/>
    <col min="1794" max="1794" width="11.75" style="291" customWidth="1"/>
    <col min="1795" max="1795" width="11.125" style="291" customWidth="1"/>
    <col min="1796" max="1796" width="10.625" style="291" bestFit="1" customWidth="1"/>
    <col min="1797" max="1797" width="9.375" style="291" bestFit="1" customWidth="1"/>
    <col min="1798" max="1798" width="10.625" style="291" bestFit="1" customWidth="1"/>
    <col min="1799" max="1799" width="9.375" style="291" bestFit="1" customWidth="1"/>
    <col min="1800" max="1800" width="9.75" style="291" bestFit="1" customWidth="1"/>
    <col min="1801" max="1801" width="9" style="291" bestFit="1" customWidth="1"/>
    <col min="1802" max="1802" width="9.875" style="291" customWidth="1"/>
    <col min="1803" max="1803" width="11.125" style="291" customWidth="1"/>
    <col min="1804" max="1804" width="10.125" style="291" bestFit="1" customWidth="1"/>
    <col min="1805" max="1805" width="11.25" style="291" customWidth="1"/>
    <col min="1806" max="1806" width="10.625" style="291" bestFit="1" customWidth="1"/>
    <col min="1807" max="1807" width="9.75" style="291" bestFit="1" customWidth="1"/>
    <col min="1808" max="1808" width="11.125" style="291" bestFit="1" customWidth="1"/>
    <col min="1809" max="1809" width="10.125" style="291" bestFit="1" customWidth="1"/>
    <col min="1810" max="1810" width="12.75" style="291" bestFit="1" customWidth="1"/>
    <col min="1811" max="1811" width="10.875" style="291" bestFit="1" customWidth="1"/>
    <col min="1812" max="1812" width="11.125" style="291" bestFit="1" customWidth="1"/>
    <col min="1813" max="1813" width="12.75" style="291" bestFit="1" customWidth="1"/>
    <col min="1814" max="1814" width="10.75" style="291" customWidth="1"/>
    <col min="1815" max="1815" width="8.375" style="291" customWidth="1"/>
    <col min="1816" max="1816" width="9.25" style="291" customWidth="1"/>
    <col min="1817" max="1817" width="10.375" style="291" customWidth="1"/>
    <col min="1818" max="1818" width="11.125" style="291" bestFit="1" customWidth="1"/>
    <col min="1819" max="1819" width="10.125" style="291" bestFit="1" customWidth="1"/>
    <col min="1820" max="1823" width="13.25" style="291" customWidth="1"/>
    <col min="1824" max="2048" width="9" style="291"/>
    <col min="2049" max="2049" width="16.25" style="291" customWidth="1"/>
    <col min="2050" max="2050" width="11.75" style="291" customWidth="1"/>
    <col min="2051" max="2051" width="11.125" style="291" customWidth="1"/>
    <col min="2052" max="2052" width="10.625" style="291" bestFit="1" customWidth="1"/>
    <col min="2053" max="2053" width="9.375" style="291" bestFit="1" customWidth="1"/>
    <col min="2054" max="2054" width="10.625" style="291" bestFit="1" customWidth="1"/>
    <col min="2055" max="2055" width="9.375" style="291" bestFit="1" customWidth="1"/>
    <col min="2056" max="2056" width="9.75" style="291" bestFit="1" customWidth="1"/>
    <col min="2057" max="2057" width="9" style="291" bestFit="1" customWidth="1"/>
    <col min="2058" max="2058" width="9.875" style="291" customWidth="1"/>
    <col min="2059" max="2059" width="11.125" style="291" customWidth="1"/>
    <col min="2060" max="2060" width="10.125" style="291" bestFit="1" customWidth="1"/>
    <col min="2061" max="2061" width="11.25" style="291" customWidth="1"/>
    <col min="2062" max="2062" width="10.625" style="291" bestFit="1" customWidth="1"/>
    <col min="2063" max="2063" width="9.75" style="291" bestFit="1" customWidth="1"/>
    <col min="2064" max="2064" width="11.125" style="291" bestFit="1" customWidth="1"/>
    <col min="2065" max="2065" width="10.125" style="291" bestFit="1" customWidth="1"/>
    <col min="2066" max="2066" width="12.75" style="291" bestFit="1" customWidth="1"/>
    <col min="2067" max="2067" width="10.875" style="291" bestFit="1" customWidth="1"/>
    <col min="2068" max="2068" width="11.125" style="291" bestFit="1" customWidth="1"/>
    <col min="2069" max="2069" width="12.75" style="291" bestFit="1" customWidth="1"/>
    <col min="2070" max="2070" width="10.75" style="291" customWidth="1"/>
    <col min="2071" max="2071" width="8.375" style="291" customWidth="1"/>
    <col min="2072" max="2072" width="9.25" style="291" customWidth="1"/>
    <col min="2073" max="2073" width="10.375" style="291" customWidth="1"/>
    <col min="2074" max="2074" width="11.125" style="291" bestFit="1" customWidth="1"/>
    <col min="2075" max="2075" width="10.125" style="291" bestFit="1" customWidth="1"/>
    <col min="2076" max="2079" width="13.25" style="291" customWidth="1"/>
    <col min="2080" max="2304" width="9" style="291"/>
    <col min="2305" max="2305" width="16.25" style="291" customWidth="1"/>
    <col min="2306" max="2306" width="11.75" style="291" customWidth="1"/>
    <col min="2307" max="2307" width="11.125" style="291" customWidth="1"/>
    <col min="2308" max="2308" width="10.625" style="291" bestFit="1" customWidth="1"/>
    <col min="2309" max="2309" width="9.375" style="291" bestFit="1" customWidth="1"/>
    <col min="2310" max="2310" width="10.625" style="291" bestFit="1" customWidth="1"/>
    <col min="2311" max="2311" width="9.375" style="291" bestFit="1" customWidth="1"/>
    <col min="2312" max="2312" width="9.75" style="291" bestFit="1" customWidth="1"/>
    <col min="2313" max="2313" width="9" style="291" bestFit="1" customWidth="1"/>
    <col min="2314" max="2314" width="9.875" style="291" customWidth="1"/>
    <col min="2315" max="2315" width="11.125" style="291" customWidth="1"/>
    <col min="2316" max="2316" width="10.125" style="291" bestFit="1" customWidth="1"/>
    <col min="2317" max="2317" width="11.25" style="291" customWidth="1"/>
    <col min="2318" max="2318" width="10.625" style="291" bestFit="1" customWidth="1"/>
    <col min="2319" max="2319" width="9.75" style="291" bestFit="1" customWidth="1"/>
    <col min="2320" max="2320" width="11.125" style="291" bestFit="1" customWidth="1"/>
    <col min="2321" max="2321" width="10.125" style="291" bestFit="1" customWidth="1"/>
    <col min="2322" max="2322" width="12.75" style="291" bestFit="1" customWidth="1"/>
    <col min="2323" max="2323" width="10.875" style="291" bestFit="1" customWidth="1"/>
    <col min="2324" max="2324" width="11.125" style="291" bestFit="1" customWidth="1"/>
    <col min="2325" max="2325" width="12.75" style="291" bestFit="1" customWidth="1"/>
    <col min="2326" max="2326" width="10.75" style="291" customWidth="1"/>
    <col min="2327" max="2327" width="8.375" style="291" customWidth="1"/>
    <col min="2328" max="2328" width="9.25" style="291" customWidth="1"/>
    <col min="2329" max="2329" width="10.375" style="291" customWidth="1"/>
    <col min="2330" max="2330" width="11.125" style="291" bestFit="1" customWidth="1"/>
    <col min="2331" max="2331" width="10.125" style="291" bestFit="1" customWidth="1"/>
    <col min="2332" max="2335" width="13.25" style="291" customWidth="1"/>
    <col min="2336" max="2560" width="9" style="291"/>
    <col min="2561" max="2561" width="16.25" style="291" customWidth="1"/>
    <col min="2562" max="2562" width="11.75" style="291" customWidth="1"/>
    <col min="2563" max="2563" width="11.125" style="291" customWidth="1"/>
    <col min="2564" max="2564" width="10.625" style="291" bestFit="1" customWidth="1"/>
    <col min="2565" max="2565" width="9.375" style="291" bestFit="1" customWidth="1"/>
    <col min="2566" max="2566" width="10.625" style="291" bestFit="1" customWidth="1"/>
    <col min="2567" max="2567" width="9.375" style="291" bestFit="1" customWidth="1"/>
    <col min="2568" max="2568" width="9.75" style="291" bestFit="1" customWidth="1"/>
    <col min="2569" max="2569" width="9" style="291" bestFit="1" customWidth="1"/>
    <col min="2570" max="2570" width="9.875" style="291" customWidth="1"/>
    <col min="2571" max="2571" width="11.125" style="291" customWidth="1"/>
    <col min="2572" max="2572" width="10.125" style="291" bestFit="1" customWidth="1"/>
    <col min="2573" max="2573" width="11.25" style="291" customWidth="1"/>
    <col min="2574" max="2574" width="10.625" style="291" bestFit="1" customWidth="1"/>
    <col min="2575" max="2575" width="9.75" style="291" bestFit="1" customWidth="1"/>
    <col min="2576" max="2576" width="11.125" style="291" bestFit="1" customWidth="1"/>
    <col min="2577" max="2577" width="10.125" style="291" bestFit="1" customWidth="1"/>
    <col min="2578" max="2578" width="12.75" style="291" bestFit="1" customWidth="1"/>
    <col min="2579" max="2579" width="10.875" style="291" bestFit="1" customWidth="1"/>
    <col min="2580" max="2580" width="11.125" style="291" bestFit="1" customWidth="1"/>
    <col min="2581" max="2581" width="12.75" style="291" bestFit="1" customWidth="1"/>
    <col min="2582" max="2582" width="10.75" style="291" customWidth="1"/>
    <col min="2583" max="2583" width="8.375" style="291" customWidth="1"/>
    <col min="2584" max="2584" width="9.25" style="291" customWidth="1"/>
    <col min="2585" max="2585" width="10.375" style="291" customWidth="1"/>
    <col min="2586" max="2586" width="11.125" style="291" bestFit="1" customWidth="1"/>
    <col min="2587" max="2587" width="10.125" style="291" bestFit="1" customWidth="1"/>
    <col min="2588" max="2591" width="13.25" style="291" customWidth="1"/>
    <col min="2592" max="2816" width="9" style="291"/>
    <col min="2817" max="2817" width="16.25" style="291" customWidth="1"/>
    <col min="2818" max="2818" width="11.75" style="291" customWidth="1"/>
    <col min="2819" max="2819" width="11.125" style="291" customWidth="1"/>
    <col min="2820" max="2820" width="10.625" style="291" bestFit="1" customWidth="1"/>
    <col min="2821" max="2821" width="9.375" style="291" bestFit="1" customWidth="1"/>
    <col min="2822" max="2822" width="10.625" style="291" bestFit="1" customWidth="1"/>
    <col min="2823" max="2823" width="9.375" style="291" bestFit="1" customWidth="1"/>
    <col min="2824" max="2824" width="9.75" style="291" bestFit="1" customWidth="1"/>
    <col min="2825" max="2825" width="9" style="291" bestFit="1" customWidth="1"/>
    <col min="2826" max="2826" width="9.875" style="291" customWidth="1"/>
    <col min="2827" max="2827" width="11.125" style="291" customWidth="1"/>
    <col min="2828" max="2828" width="10.125" style="291" bestFit="1" customWidth="1"/>
    <col min="2829" max="2829" width="11.25" style="291" customWidth="1"/>
    <col min="2830" max="2830" width="10.625" style="291" bestFit="1" customWidth="1"/>
    <col min="2831" max="2831" width="9.75" style="291" bestFit="1" customWidth="1"/>
    <col min="2832" max="2832" width="11.125" style="291" bestFit="1" customWidth="1"/>
    <col min="2833" max="2833" width="10.125" style="291" bestFit="1" customWidth="1"/>
    <col min="2834" max="2834" width="12.75" style="291" bestFit="1" customWidth="1"/>
    <col min="2835" max="2835" width="10.875" style="291" bestFit="1" customWidth="1"/>
    <col min="2836" max="2836" width="11.125" style="291" bestFit="1" customWidth="1"/>
    <col min="2837" max="2837" width="12.75" style="291" bestFit="1" customWidth="1"/>
    <col min="2838" max="2838" width="10.75" style="291" customWidth="1"/>
    <col min="2839" max="2839" width="8.375" style="291" customWidth="1"/>
    <col min="2840" max="2840" width="9.25" style="291" customWidth="1"/>
    <col min="2841" max="2841" width="10.375" style="291" customWidth="1"/>
    <col min="2842" max="2842" width="11.125" style="291" bestFit="1" customWidth="1"/>
    <col min="2843" max="2843" width="10.125" style="291" bestFit="1" customWidth="1"/>
    <col min="2844" max="2847" width="13.25" style="291" customWidth="1"/>
    <col min="2848" max="3072" width="9" style="291"/>
    <col min="3073" max="3073" width="16.25" style="291" customWidth="1"/>
    <col min="3074" max="3074" width="11.75" style="291" customWidth="1"/>
    <col min="3075" max="3075" width="11.125" style="291" customWidth="1"/>
    <col min="3076" max="3076" width="10.625" style="291" bestFit="1" customWidth="1"/>
    <col min="3077" max="3077" width="9.375" style="291" bestFit="1" customWidth="1"/>
    <col min="3078" max="3078" width="10.625" style="291" bestFit="1" customWidth="1"/>
    <col min="3079" max="3079" width="9.375" style="291" bestFit="1" customWidth="1"/>
    <col min="3080" max="3080" width="9.75" style="291" bestFit="1" customWidth="1"/>
    <col min="3081" max="3081" width="9" style="291" bestFit="1" customWidth="1"/>
    <col min="3082" max="3082" width="9.875" style="291" customWidth="1"/>
    <col min="3083" max="3083" width="11.125" style="291" customWidth="1"/>
    <col min="3084" max="3084" width="10.125" style="291" bestFit="1" customWidth="1"/>
    <col min="3085" max="3085" width="11.25" style="291" customWidth="1"/>
    <col min="3086" max="3086" width="10.625" style="291" bestFit="1" customWidth="1"/>
    <col min="3087" max="3087" width="9.75" style="291" bestFit="1" customWidth="1"/>
    <col min="3088" max="3088" width="11.125" style="291" bestFit="1" customWidth="1"/>
    <col min="3089" max="3089" width="10.125" style="291" bestFit="1" customWidth="1"/>
    <col min="3090" max="3090" width="12.75" style="291" bestFit="1" customWidth="1"/>
    <col min="3091" max="3091" width="10.875" style="291" bestFit="1" customWidth="1"/>
    <col min="3092" max="3092" width="11.125" style="291" bestFit="1" customWidth="1"/>
    <col min="3093" max="3093" width="12.75" style="291" bestFit="1" customWidth="1"/>
    <col min="3094" max="3094" width="10.75" style="291" customWidth="1"/>
    <col min="3095" max="3095" width="8.375" style="291" customWidth="1"/>
    <col min="3096" max="3096" width="9.25" style="291" customWidth="1"/>
    <col min="3097" max="3097" width="10.375" style="291" customWidth="1"/>
    <col min="3098" max="3098" width="11.125" style="291" bestFit="1" customWidth="1"/>
    <col min="3099" max="3099" width="10.125" style="291" bestFit="1" customWidth="1"/>
    <col min="3100" max="3103" width="13.25" style="291" customWidth="1"/>
    <col min="3104" max="3328" width="9" style="291"/>
    <col min="3329" max="3329" width="16.25" style="291" customWidth="1"/>
    <col min="3330" max="3330" width="11.75" style="291" customWidth="1"/>
    <col min="3331" max="3331" width="11.125" style="291" customWidth="1"/>
    <col min="3332" max="3332" width="10.625" style="291" bestFit="1" customWidth="1"/>
    <col min="3333" max="3333" width="9.375" style="291" bestFit="1" customWidth="1"/>
    <col min="3334" max="3334" width="10.625" style="291" bestFit="1" customWidth="1"/>
    <col min="3335" max="3335" width="9.375" style="291" bestFit="1" customWidth="1"/>
    <col min="3336" max="3336" width="9.75" style="291" bestFit="1" customWidth="1"/>
    <col min="3337" max="3337" width="9" style="291" bestFit="1" customWidth="1"/>
    <col min="3338" max="3338" width="9.875" style="291" customWidth="1"/>
    <col min="3339" max="3339" width="11.125" style="291" customWidth="1"/>
    <col min="3340" max="3340" width="10.125" style="291" bestFit="1" customWidth="1"/>
    <col min="3341" max="3341" width="11.25" style="291" customWidth="1"/>
    <col min="3342" max="3342" width="10.625" style="291" bestFit="1" customWidth="1"/>
    <col min="3343" max="3343" width="9.75" style="291" bestFit="1" customWidth="1"/>
    <col min="3344" max="3344" width="11.125" style="291" bestFit="1" customWidth="1"/>
    <col min="3345" max="3345" width="10.125" style="291" bestFit="1" customWidth="1"/>
    <col min="3346" max="3346" width="12.75" style="291" bestFit="1" customWidth="1"/>
    <col min="3347" max="3347" width="10.875" style="291" bestFit="1" customWidth="1"/>
    <col min="3348" max="3348" width="11.125" style="291" bestFit="1" customWidth="1"/>
    <col min="3349" max="3349" width="12.75" style="291" bestFit="1" customWidth="1"/>
    <col min="3350" max="3350" width="10.75" style="291" customWidth="1"/>
    <col min="3351" max="3351" width="8.375" style="291" customWidth="1"/>
    <col min="3352" max="3352" width="9.25" style="291" customWidth="1"/>
    <col min="3353" max="3353" width="10.375" style="291" customWidth="1"/>
    <col min="3354" max="3354" width="11.125" style="291" bestFit="1" customWidth="1"/>
    <col min="3355" max="3355" width="10.125" style="291" bestFit="1" customWidth="1"/>
    <col min="3356" max="3359" width="13.25" style="291" customWidth="1"/>
    <col min="3360" max="3584" width="9" style="291"/>
    <col min="3585" max="3585" width="16.25" style="291" customWidth="1"/>
    <col min="3586" max="3586" width="11.75" style="291" customWidth="1"/>
    <col min="3587" max="3587" width="11.125" style="291" customWidth="1"/>
    <col min="3588" max="3588" width="10.625" style="291" bestFit="1" customWidth="1"/>
    <col min="3589" max="3589" width="9.375" style="291" bestFit="1" customWidth="1"/>
    <col min="3590" max="3590" width="10.625" style="291" bestFit="1" customWidth="1"/>
    <col min="3591" max="3591" width="9.375" style="291" bestFit="1" customWidth="1"/>
    <col min="3592" max="3592" width="9.75" style="291" bestFit="1" customWidth="1"/>
    <col min="3593" max="3593" width="9" style="291" bestFit="1" customWidth="1"/>
    <col min="3594" max="3594" width="9.875" style="291" customWidth="1"/>
    <col min="3595" max="3595" width="11.125" style="291" customWidth="1"/>
    <col min="3596" max="3596" width="10.125" style="291" bestFit="1" customWidth="1"/>
    <col min="3597" max="3597" width="11.25" style="291" customWidth="1"/>
    <col min="3598" max="3598" width="10.625" style="291" bestFit="1" customWidth="1"/>
    <col min="3599" max="3599" width="9.75" style="291" bestFit="1" customWidth="1"/>
    <col min="3600" max="3600" width="11.125" style="291" bestFit="1" customWidth="1"/>
    <col min="3601" max="3601" width="10.125" style="291" bestFit="1" customWidth="1"/>
    <col min="3602" max="3602" width="12.75" style="291" bestFit="1" customWidth="1"/>
    <col min="3603" max="3603" width="10.875" style="291" bestFit="1" customWidth="1"/>
    <col min="3604" max="3604" width="11.125" style="291" bestFit="1" customWidth="1"/>
    <col min="3605" max="3605" width="12.75" style="291" bestFit="1" customWidth="1"/>
    <col min="3606" max="3606" width="10.75" style="291" customWidth="1"/>
    <col min="3607" max="3607" width="8.375" style="291" customWidth="1"/>
    <col min="3608" max="3608" width="9.25" style="291" customWidth="1"/>
    <col min="3609" max="3609" width="10.375" style="291" customWidth="1"/>
    <col min="3610" max="3610" width="11.125" style="291" bestFit="1" customWidth="1"/>
    <col min="3611" max="3611" width="10.125" style="291" bestFit="1" customWidth="1"/>
    <col min="3612" max="3615" width="13.25" style="291" customWidth="1"/>
    <col min="3616" max="3840" width="9" style="291"/>
    <col min="3841" max="3841" width="16.25" style="291" customWidth="1"/>
    <col min="3842" max="3842" width="11.75" style="291" customWidth="1"/>
    <col min="3843" max="3843" width="11.125" style="291" customWidth="1"/>
    <col min="3844" max="3844" width="10.625" style="291" bestFit="1" customWidth="1"/>
    <col min="3845" max="3845" width="9.375" style="291" bestFit="1" customWidth="1"/>
    <col min="3846" max="3846" width="10.625" style="291" bestFit="1" customWidth="1"/>
    <col min="3847" max="3847" width="9.375" style="291" bestFit="1" customWidth="1"/>
    <col min="3848" max="3848" width="9.75" style="291" bestFit="1" customWidth="1"/>
    <col min="3849" max="3849" width="9" style="291" bestFit="1" customWidth="1"/>
    <col min="3850" max="3850" width="9.875" style="291" customWidth="1"/>
    <col min="3851" max="3851" width="11.125" style="291" customWidth="1"/>
    <col min="3852" max="3852" width="10.125" style="291" bestFit="1" customWidth="1"/>
    <col min="3853" max="3853" width="11.25" style="291" customWidth="1"/>
    <col min="3854" max="3854" width="10.625" style="291" bestFit="1" customWidth="1"/>
    <col min="3855" max="3855" width="9.75" style="291" bestFit="1" customWidth="1"/>
    <col min="3856" max="3856" width="11.125" style="291" bestFit="1" customWidth="1"/>
    <col min="3857" max="3857" width="10.125" style="291" bestFit="1" customWidth="1"/>
    <col min="3858" max="3858" width="12.75" style="291" bestFit="1" customWidth="1"/>
    <col min="3859" max="3859" width="10.875" style="291" bestFit="1" customWidth="1"/>
    <col min="3860" max="3860" width="11.125" style="291" bestFit="1" customWidth="1"/>
    <col min="3861" max="3861" width="12.75" style="291" bestFit="1" customWidth="1"/>
    <col min="3862" max="3862" width="10.75" style="291" customWidth="1"/>
    <col min="3863" max="3863" width="8.375" style="291" customWidth="1"/>
    <col min="3864" max="3864" width="9.25" style="291" customWidth="1"/>
    <col min="3865" max="3865" width="10.375" style="291" customWidth="1"/>
    <col min="3866" max="3866" width="11.125" style="291" bestFit="1" customWidth="1"/>
    <col min="3867" max="3867" width="10.125" style="291" bestFit="1" customWidth="1"/>
    <col min="3868" max="3871" width="13.25" style="291" customWidth="1"/>
    <col min="3872" max="4096" width="9" style="291"/>
    <col min="4097" max="4097" width="16.25" style="291" customWidth="1"/>
    <col min="4098" max="4098" width="11.75" style="291" customWidth="1"/>
    <col min="4099" max="4099" width="11.125" style="291" customWidth="1"/>
    <col min="4100" max="4100" width="10.625" style="291" bestFit="1" customWidth="1"/>
    <col min="4101" max="4101" width="9.375" style="291" bestFit="1" customWidth="1"/>
    <col min="4102" max="4102" width="10.625" style="291" bestFit="1" customWidth="1"/>
    <col min="4103" max="4103" width="9.375" style="291" bestFit="1" customWidth="1"/>
    <col min="4104" max="4104" width="9.75" style="291" bestFit="1" customWidth="1"/>
    <col min="4105" max="4105" width="9" style="291" bestFit="1" customWidth="1"/>
    <col min="4106" max="4106" width="9.875" style="291" customWidth="1"/>
    <col min="4107" max="4107" width="11.125" style="291" customWidth="1"/>
    <col min="4108" max="4108" width="10.125" style="291" bestFit="1" customWidth="1"/>
    <col min="4109" max="4109" width="11.25" style="291" customWidth="1"/>
    <col min="4110" max="4110" width="10.625" style="291" bestFit="1" customWidth="1"/>
    <col min="4111" max="4111" width="9.75" style="291" bestFit="1" customWidth="1"/>
    <col min="4112" max="4112" width="11.125" style="291" bestFit="1" customWidth="1"/>
    <col min="4113" max="4113" width="10.125" style="291" bestFit="1" customWidth="1"/>
    <col min="4114" max="4114" width="12.75" style="291" bestFit="1" customWidth="1"/>
    <col min="4115" max="4115" width="10.875" style="291" bestFit="1" customWidth="1"/>
    <col min="4116" max="4116" width="11.125" style="291" bestFit="1" customWidth="1"/>
    <col min="4117" max="4117" width="12.75" style="291" bestFit="1" customWidth="1"/>
    <col min="4118" max="4118" width="10.75" style="291" customWidth="1"/>
    <col min="4119" max="4119" width="8.375" style="291" customWidth="1"/>
    <col min="4120" max="4120" width="9.25" style="291" customWidth="1"/>
    <col min="4121" max="4121" width="10.375" style="291" customWidth="1"/>
    <col min="4122" max="4122" width="11.125" style="291" bestFit="1" customWidth="1"/>
    <col min="4123" max="4123" width="10.125" style="291" bestFit="1" customWidth="1"/>
    <col min="4124" max="4127" width="13.25" style="291" customWidth="1"/>
    <col min="4128" max="4352" width="9" style="291"/>
    <col min="4353" max="4353" width="16.25" style="291" customWidth="1"/>
    <col min="4354" max="4354" width="11.75" style="291" customWidth="1"/>
    <col min="4355" max="4355" width="11.125" style="291" customWidth="1"/>
    <col min="4356" max="4356" width="10.625" style="291" bestFit="1" customWidth="1"/>
    <col min="4357" max="4357" width="9.375" style="291" bestFit="1" customWidth="1"/>
    <col min="4358" max="4358" width="10.625" style="291" bestFit="1" customWidth="1"/>
    <col min="4359" max="4359" width="9.375" style="291" bestFit="1" customWidth="1"/>
    <col min="4360" max="4360" width="9.75" style="291" bestFit="1" customWidth="1"/>
    <col min="4361" max="4361" width="9" style="291" bestFit="1" customWidth="1"/>
    <col min="4362" max="4362" width="9.875" style="291" customWidth="1"/>
    <col min="4363" max="4363" width="11.125" style="291" customWidth="1"/>
    <col min="4364" max="4364" width="10.125" style="291" bestFit="1" customWidth="1"/>
    <col min="4365" max="4365" width="11.25" style="291" customWidth="1"/>
    <col min="4366" max="4366" width="10.625" style="291" bestFit="1" customWidth="1"/>
    <col min="4367" max="4367" width="9.75" style="291" bestFit="1" customWidth="1"/>
    <col min="4368" max="4368" width="11.125" style="291" bestFit="1" customWidth="1"/>
    <col min="4369" max="4369" width="10.125" style="291" bestFit="1" customWidth="1"/>
    <col min="4370" max="4370" width="12.75" style="291" bestFit="1" customWidth="1"/>
    <col min="4371" max="4371" width="10.875" style="291" bestFit="1" customWidth="1"/>
    <col min="4372" max="4372" width="11.125" style="291" bestFit="1" customWidth="1"/>
    <col min="4373" max="4373" width="12.75" style="291" bestFit="1" customWidth="1"/>
    <col min="4374" max="4374" width="10.75" style="291" customWidth="1"/>
    <col min="4375" max="4375" width="8.375" style="291" customWidth="1"/>
    <col min="4376" max="4376" width="9.25" style="291" customWidth="1"/>
    <col min="4377" max="4377" width="10.375" style="291" customWidth="1"/>
    <col min="4378" max="4378" width="11.125" style="291" bestFit="1" customWidth="1"/>
    <col min="4379" max="4379" width="10.125" style="291" bestFit="1" customWidth="1"/>
    <col min="4380" max="4383" width="13.25" style="291" customWidth="1"/>
    <col min="4384" max="4608" width="9" style="291"/>
    <col min="4609" max="4609" width="16.25" style="291" customWidth="1"/>
    <col min="4610" max="4610" width="11.75" style="291" customWidth="1"/>
    <col min="4611" max="4611" width="11.125" style="291" customWidth="1"/>
    <col min="4612" max="4612" width="10.625" style="291" bestFit="1" customWidth="1"/>
    <col min="4613" max="4613" width="9.375" style="291" bestFit="1" customWidth="1"/>
    <col min="4614" max="4614" width="10.625" style="291" bestFit="1" customWidth="1"/>
    <col min="4615" max="4615" width="9.375" style="291" bestFit="1" customWidth="1"/>
    <col min="4616" max="4616" width="9.75" style="291" bestFit="1" customWidth="1"/>
    <col min="4617" max="4617" width="9" style="291" bestFit="1" customWidth="1"/>
    <col min="4618" max="4618" width="9.875" style="291" customWidth="1"/>
    <col min="4619" max="4619" width="11.125" style="291" customWidth="1"/>
    <col min="4620" max="4620" width="10.125" style="291" bestFit="1" customWidth="1"/>
    <col min="4621" max="4621" width="11.25" style="291" customWidth="1"/>
    <col min="4622" max="4622" width="10.625" style="291" bestFit="1" customWidth="1"/>
    <col min="4623" max="4623" width="9.75" style="291" bestFit="1" customWidth="1"/>
    <col min="4624" max="4624" width="11.125" style="291" bestFit="1" customWidth="1"/>
    <col min="4625" max="4625" width="10.125" style="291" bestFit="1" customWidth="1"/>
    <col min="4626" max="4626" width="12.75" style="291" bestFit="1" customWidth="1"/>
    <col min="4627" max="4627" width="10.875" style="291" bestFit="1" customWidth="1"/>
    <col min="4628" max="4628" width="11.125" style="291" bestFit="1" customWidth="1"/>
    <col min="4629" max="4629" width="12.75" style="291" bestFit="1" customWidth="1"/>
    <col min="4630" max="4630" width="10.75" style="291" customWidth="1"/>
    <col min="4631" max="4631" width="8.375" style="291" customWidth="1"/>
    <col min="4632" max="4632" width="9.25" style="291" customWidth="1"/>
    <col min="4633" max="4633" width="10.375" style="291" customWidth="1"/>
    <col min="4634" max="4634" width="11.125" style="291" bestFit="1" customWidth="1"/>
    <col min="4635" max="4635" width="10.125" style="291" bestFit="1" customWidth="1"/>
    <col min="4636" max="4639" width="13.25" style="291" customWidth="1"/>
    <col min="4640" max="4864" width="9" style="291"/>
    <col min="4865" max="4865" width="16.25" style="291" customWidth="1"/>
    <col min="4866" max="4866" width="11.75" style="291" customWidth="1"/>
    <col min="4867" max="4867" width="11.125" style="291" customWidth="1"/>
    <col min="4868" max="4868" width="10.625" style="291" bestFit="1" customWidth="1"/>
    <col min="4869" max="4869" width="9.375" style="291" bestFit="1" customWidth="1"/>
    <col min="4870" max="4870" width="10.625" style="291" bestFit="1" customWidth="1"/>
    <col min="4871" max="4871" width="9.375" style="291" bestFit="1" customWidth="1"/>
    <col min="4872" max="4872" width="9.75" style="291" bestFit="1" customWidth="1"/>
    <col min="4873" max="4873" width="9" style="291" bestFit="1" customWidth="1"/>
    <col min="4874" max="4874" width="9.875" style="291" customWidth="1"/>
    <col min="4875" max="4875" width="11.125" style="291" customWidth="1"/>
    <col min="4876" max="4876" width="10.125" style="291" bestFit="1" customWidth="1"/>
    <col min="4877" max="4877" width="11.25" style="291" customWidth="1"/>
    <col min="4878" max="4878" width="10.625" style="291" bestFit="1" customWidth="1"/>
    <col min="4879" max="4879" width="9.75" style="291" bestFit="1" customWidth="1"/>
    <col min="4880" max="4880" width="11.125" style="291" bestFit="1" customWidth="1"/>
    <col min="4881" max="4881" width="10.125" style="291" bestFit="1" customWidth="1"/>
    <col min="4882" max="4882" width="12.75" style="291" bestFit="1" customWidth="1"/>
    <col min="4883" max="4883" width="10.875" style="291" bestFit="1" customWidth="1"/>
    <col min="4884" max="4884" width="11.125" style="291" bestFit="1" customWidth="1"/>
    <col min="4885" max="4885" width="12.75" style="291" bestFit="1" customWidth="1"/>
    <col min="4886" max="4886" width="10.75" style="291" customWidth="1"/>
    <col min="4887" max="4887" width="8.375" style="291" customWidth="1"/>
    <col min="4888" max="4888" width="9.25" style="291" customWidth="1"/>
    <col min="4889" max="4889" width="10.375" style="291" customWidth="1"/>
    <col min="4890" max="4890" width="11.125" style="291" bestFit="1" customWidth="1"/>
    <col min="4891" max="4891" width="10.125" style="291" bestFit="1" customWidth="1"/>
    <col min="4892" max="4895" width="13.25" style="291" customWidth="1"/>
    <col min="4896" max="5120" width="9" style="291"/>
    <col min="5121" max="5121" width="16.25" style="291" customWidth="1"/>
    <col min="5122" max="5122" width="11.75" style="291" customWidth="1"/>
    <col min="5123" max="5123" width="11.125" style="291" customWidth="1"/>
    <col min="5124" max="5124" width="10.625" style="291" bestFit="1" customWidth="1"/>
    <col min="5125" max="5125" width="9.375" style="291" bestFit="1" customWidth="1"/>
    <col min="5126" max="5126" width="10.625" style="291" bestFit="1" customWidth="1"/>
    <col min="5127" max="5127" width="9.375" style="291" bestFit="1" customWidth="1"/>
    <col min="5128" max="5128" width="9.75" style="291" bestFit="1" customWidth="1"/>
    <col min="5129" max="5129" width="9" style="291" bestFit="1" customWidth="1"/>
    <col min="5130" max="5130" width="9.875" style="291" customWidth="1"/>
    <col min="5131" max="5131" width="11.125" style="291" customWidth="1"/>
    <col min="5132" max="5132" width="10.125" style="291" bestFit="1" customWidth="1"/>
    <col min="5133" max="5133" width="11.25" style="291" customWidth="1"/>
    <col min="5134" max="5134" width="10.625" style="291" bestFit="1" customWidth="1"/>
    <col min="5135" max="5135" width="9.75" style="291" bestFit="1" customWidth="1"/>
    <col min="5136" max="5136" width="11.125" style="291" bestFit="1" customWidth="1"/>
    <col min="5137" max="5137" width="10.125" style="291" bestFit="1" customWidth="1"/>
    <col min="5138" max="5138" width="12.75" style="291" bestFit="1" customWidth="1"/>
    <col min="5139" max="5139" width="10.875" style="291" bestFit="1" customWidth="1"/>
    <col min="5140" max="5140" width="11.125" style="291" bestFit="1" customWidth="1"/>
    <col min="5141" max="5141" width="12.75" style="291" bestFit="1" customWidth="1"/>
    <col min="5142" max="5142" width="10.75" style="291" customWidth="1"/>
    <col min="5143" max="5143" width="8.375" style="291" customWidth="1"/>
    <col min="5144" max="5144" width="9.25" style="291" customWidth="1"/>
    <col min="5145" max="5145" width="10.375" style="291" customWidth="1"/>
    <col min="5146" max="5146" width="11.125" style="291" bestFit="1" customWidth="1"/>
    <col min="5147" max="5147" width="10.125" style="291" bestFit="1" customWidth="1"/>
    <col min="5148" max="5151" width="13.25" style="291" customWidth="1"/>
    <col min="5152" max="5376" width="9" style="291"/>
    <col min="5377" max="5377" width="16.25" style="291" customWidth="1"/>
    <col min="5378" max="5378" width="11.75" style="291" customWidth="1"/>
    <col min="5379" max="5379" width="11.125" style="291" customWidth="1"/>
    <col min="5380" max="5380" width="10.625" style="291" bestFit="1" customWidth="1"/>
    <col min="5381" max="5381" width="9.375" style="291" bestFit="1" customWidth="1"/>
    <col min="5382" max="5382" width="10.625" style="291" bestFit="1" customWidth="1"/>
    <col min="5383" max="5383" width="9.375" style="291" bestFit="1" customWidth="1"/>
    <col min="5384" max="5384" width="9.75" style="291" bestFit="1" customWidth="1"/>
    <col min="5385" max="5385" width="9" style="291" bestFit="1" customWidth="1"/>
    <col min="5386" max="5386" width="9.875" style="291" customWidth="1"/>
    <col min="5387" max="5387" width="11.125" style="291" customWidth="1"/>
    <col min="5388" max="5388" width="10.125" style="291" bestFit="1" customWidth="1"/>
    <col min="5389" max="5389" width="11.25" style="291" customWidth="1"/>
    <col min="5390" max="5390" width="10.625" style="291" bestFit="1" customWidth="1"/>
    <col min="5391" max="5391" width="9.75" style="291" bestFit="1" customWidth="1"/>
    <col min="5392" max="5392" width="11.125" style="291" bestFit="1" customWidth="1"/>
    <col min="5393" max="5393" width="10.125" style="291" bestFit="1" customWidth="1"/>
    <col min="5394" max="5394" width="12.75" style="291" bestFit="1" customWidth="1"/>
    <col min="5395" max="5395" width="10.875" style="291" bestFit="1" customWidth="1"/>
    <col min="5396" max="5396" width="11.125" style="291" bestFit="1" customWidth="1"/>
    <col min="5397" max="5397" width="12.75" style="291" bestFit="1" customWidth="1"/>
    <col min="5398" max="5398" width="10.75" style="291" customWidth="1"/>
    <col min="5399" max="5399" width="8.375" style="291" customWidth="1"/>
    <col min="5400" max="5400" width="9.25" style="291" customWidth="1"/>
    <col min="5401" max="5401" width="10.375" style="291" customWidth="1"/>
    <col min="5402" max="5402" width="11.125" style="291" bestFit="1" customWidth="1"/>
    <col min="5403" max="5403" width="10.125" style="291" bestFit="1" customWidth="1"/>
    <col min="5404" max="5407" width="13.25" style="291" customWidth="1"/>
    <col min="5408" max="5632" width="9" style="291"/>
    <col min="5633" max="5633" width="16.25" style="291" customWidth="1"/>
    <col min="5634" max="5634" width="11.75" style="291" customWidth="1"/>
    <col min="5635" max="5635" width="11.125" style="291" customWidth="1"/>
    <col min="5636" max="5636" width="10.625" style="291" bestFit="1" customWidth="1"/>
    <col min="5637" max="5637" width="9.375" style="291" bestFit="1" customWidth="1"/>
    <col min="5638" max="5638" width="10.625" style="291" bestFit="1" customWidth="1"/>
    <col min="5639" max="5639" width="9.375" style="291" bestFit="1" customWidth="1"/>
    <col min="5640" max="5640" width="9.75" style="291" bestFit="1" customWidth="1"/>
    <col min="5641" max="5641" width="9" style="291" bestFit="1" customWidth="1"/>
    <col min="5642" max="5642" width="9.875" style="291" customWidth="1"/>
    <col min="5643" max="5643" width="11.125" style="291" customWidth="1"/>
    <col min="5644" max="5644" width="10.125" style="291" bestFit="1" customWidth="1"/>
    <col min="5645" max="5645" width="11.25" style="291" customWidth="1"/>
    <col min="5646" max="5646" width="10.625" style="291" bestFit="1" customWidth="1"/>
    <col min="5647" max="5647" width="9.75" style="291" bestFit="1" customWidth="1"/>
    <col min="5648" max="5648" width="11.125" style="291" bestFit="1" customWidth="1"/>
    <col min="5649" max="5649" width="10.125" style="291" bestFit="1" customWidth="1"/>
    <col min="5650" max="5650" width="12.75" style="291" bestFit="1" customWidth="1"/>
    <col min="5651" max="5651" width="10.875" style="291" bestFit="1" customWidth="1"/>
    <col min="5652" max="5652" width="11.125" style="291" bestFit="1" customWidth="1"/>
    <col min="5653" max="5653" width="12.75" style="291" bestFit="1" customWidth="1"/>
    <col min="5654" max="5654" width="10.75" style="291" customWidth="1"/>
    <col min="5655" max="5655" width="8.375" style="291" customWidth="1"/>
    <col min="5656" max="5656" width="9.25" style="291" customWidth="1"/>
    <col min="5657" max="5657" width="10.375" style="291" customWidth="1"/>
    <col min="5658" max="5658" width="11.125" style="291" bestFit="1" customWidth="1"/>
    <col min="5659" max="5659" width="10.125" style="291" bestFit="1" customWidth="1"/>
    <col min="5660" max="5663" width="13.25" style="291" customWidth="1"/>
    <col min="5664" max="5888" width="9" style="291"/>
    <col min="5889" max="5889" width="16.25" style="291" customWidth="1"/>
    <col min="5890" max="5890" width="11.75" style="291" customWidth="1"/>
    <col min="5891" max="5891" width="11.125" style="291" customWidth="1"/>
    <col min="5892" max="5892" width="10.625" style="291" bestFit="1" customWidth="1"/>
    <col min="5893" max="5893" width="9.375" style="291" bestFit="1" customWidth="1"/>
    <col min="5894" max="5894" width="10.625" style="291" bestFit="1" customWidth="1"/>
    <col min="5895" max="5895" width="9.375" style="291" bestFit="1" customWidth="1"/>
    <col min="5896" max="5896" width="9.75" style="291" bestFit="1" customWidth="1"/>
    <col min="5897" max="5897" width="9" style="291" bestFit="1" customWidth="1"/>
    <col min="5898" max="5898" width="9.875" style="291" customWidth="1"/>
    <col min="5899" max="5899" width="11.125" style="291" customWidth="1"/>
    <col min="5900" max="5900" width="10.125" style="291" bestFit="1" customWidth="1"/>
    <col min="5901" max="5901" width="11.25" style="291" customWidth="1"/>
    <col min="5902" max="5902" width="10.625" style="291" bestFit="1" customWidth="1"/>
    <col min="5903" max="5903" width="9.75" style="291" bestFit="1" customWidth="1"/>
    <col min="5904" max="5904" width="11.125" style="291" bestFit="1" customWidth="1"/>
    <col min="5905" max="5905" width="10.125" style="291" bestFit="1" customWidth="1"/>
    <col min="5906" max="5906" width="12.75" style="291" bestFit="1" customWidth="1"/>
    <col min="5907" max="5907" width="10.875" style="291" bestFit="1" customWidth="1"/>
    <col min="5908" max="5908" width="11.125" style="291" bestFit="1" customWidth="1"/>
    <col min="5909" max="5909" width="12.75" style="291" bestFit="1" customWidth="1"/>
    <col min="5910" max="5910" width="10.75" style="291" customWidth="1"/>
    <col min="5911" max="5911" width="8.375" style="291" customWidth="1"/>
    <col min="5912" max="5912" width="9.25" style="291" customWidth="1"/>
    <col min="5913" max="5913" width="10.375" style="291" customWidth="1"/>
    <col min="5914" max="5914" width="11.125" style="291" bestFit="1" customWidth="1"/>
    <col min="5915" max="5915" width="10.125" style="291" bestFit="1" customWidth="1"/>
    <col min="5916" max="5919" width="13.25" style="291" customWidth="1"/>
    <col min="5920" max="6144" width="9" style="291"/>
    <col min="6145" max="6145" width="16.25" style="291" customWidth="1"/>
    <col min="6146" max="6146" width="11.75" style="291" customWidth="1"/>
    <col min="6147" max="6147" width="11.125" style="291" customWidth="1"/>
    <col min="6148" max="6148" width="10.625" style="291" bestFit="1" customWidth="1"/>
    <col min="6149" max="6149" width="9.375" style="291" bestFit="1" customWidth="1"/>
    <col min="6150" max="6150" width="10.625" style="291" bestFit="1" customWidth="1"/>
    <col min="6151" max="6151" width="9.375" style="291" bestFit="1" customWidth="1"/>
    <col min="6152" max="6152" width="9.75" style="291" bestFit="1" customWidth="1"/>
    <col min="6153" max="6153" width="9" style="291" bestFit="1" customWidth="1"/>
    <col min="6154" max="6154" width="9.875" style="291" customWidth="1"/>
    <col min="6155" max="6155" width="11.125" style="291" customWidth="1"/>
    <col min="6156" max="6156" width="10.125" style="291" bestFit="1" customWidth="1"/>
    <col min="6157" max="6157" width="11.25" style="291" customWidth="1"/>
    <col min="6158" max="6158" width="10.625" style="291" bestFit="1" customWidth="1"/>
    <col min="6159" max="6159" width="9.75" style="291" bestFit="1" customWidth="1"/>
    <col min="6160" max="6160" width="11.125" style="291" bestFit="1" customWidth="1"/>
    <col min="6161" max="6161" width="10.125" style="291" bestFit="1" customWidth="1"/>
    <col min="6162" max="6162" width="12.75" style="291" bestFit="1" customWidth="1"/>
    <col min="6163" max="6163" width="10.875" style="291" bestFit="1" customWidth="1"/>
    <col min="6164" max="6164" width="11.125" style="291" bestFit="1" customWidth="1"/>
    <col min="6165" max="6165" width="12.75" style="291" bestFit="1" customWidth="1"/>
    <col min="6166" max="6166" width="10.75" style="291" customWidth="1"/>
    <col min="6167" max="6167" width="8.375" style="291" customWidth="1"/>
    <col min="6168" max="6168" width="9.25" style="291" customWidth="1"/>
    <col min="6169" max="6169" width="10.375" style="291" customWidth="1"/>
    <col min="6170" max="6170" width="11.125" style="291" bestFit="1" customWidth="1"/>
    <col min="6171" max="6171" width="10.125" style="291" bestFit="1" customWidth="1"/>
    <col min="6172" max="6175" width="13.25" style="291" customWidth="1"/>
    <col min="6176" max="6400" width="9" style="291"/>
    <col min="6401" max="6401" width="16.25" style="291" customWidth="1"/>
    <col min="6402" max="6402" width="11.75" style="291" customWidth="1"/>
    <col min="6403" max="6403" width="11.125" style="291" customWidth="1"/>
    <col min="6404" max="6404" width="10.625" style="291" bestFit="1" customWidth="1"/>
    <col min="6405" max="6405" width="9.375" style="291" bestFit="1" customWidth="1"/>
    <col min="6406" max="6406" width="10.625" style="291" bestFit="1" customWidth="1"/>
    <col min="6407" max="6407" width="9.375" style="291" bestFit="1" customWidth="1"/>
    <col min="6408" max="6408" width="9.75" style="291" bestFit="1" customWidth="1"/>
    <col min="6409" max="6409" width="9" style="291" bestFit="1" customWidth="1"/>
    <col min="6410" max="6410" width="9.875" style="291" customWidth="1"/>
    <col min="6411" max="6411" width="11.125" style="291" customWidth="1"/>
    <col min="6412" max="6412" width="10.125" style="291" bestFit="1" customWidth="1"/>
    <col min="6413" max="6413" width="11.25" style="291" customWidth="1"/>
    <col min="6414" max="6414" width="10.625" style="291" bestFit="1" customWidth="1"/>
    <col min="6415" max="6415" width="9.75" style="291" bestFit="1" customWidth="1"/>
    <col min="6416" max="6416" width="11.125" style="291" bestFit="1" customWidth="1"/>
    <col min="6417" max="6417" width="10.125" style="291" bestFit="1" customWidth="1"/>
    <col min="6418" max="6418" width="12.75" style="291" bestFit="1" customWidth="1"/>
    <col min="6419" max="6419" width="10.875" style="291" bestFit="1" customWidth="1"/>
    <col min="6420" max="6420" width="11.125" style="291" bestFit="1" customWidth="1"/>
    <col min="6421" max="6421" width="12.75" style="291" bestFit="1" customWidth="1"/>
    <col min="6422" max="6422" width="10.75" style="291" customWidth="1"/>
    <col min="6423" max="6423" width="8.375" style="291" customWidth="1"/>
    <col min="6424" max="6424" width="9.25" style="291" customWidth="1"/>
    <col min="6425" max="6425" width="10.375" style="291" customWidth="1"/>
    <col min="6426" max="6426" width="11.125" style="291" bestFit="1" customWidth="1"/>
    <col min="6427" max="6427" width="10.125" style="291" bestFit="1" customWidth="1"/>
    <col min="6428" max="6431" width="13.25" style="291" customWidth="1"/>
    <col min="6432" max="6656" width="9" style="291"/>
    <col min="6657" max="6657" width="16.25" style="291" customWidth="1"/>
    <col min="6658" max="6658" width="11.75" style="291" customWidth="1"/>
    <col min="6659" max="6659" width="11.125" style="291" customWidth="1"/>
    <col min="6660" max="6660" width="10.625" style="291" bestFit="1" customWidth="1"/>
    <col min="6661" max="6661" width="9.375" style="291" bestFit="1" customWidth="1"/>
    <col min="6662" max="6662" width="10.625" style="291" bestFit="1" customWidth="1"/>
    <col min="6663" max="6663" width="9.375" style="291" bestFit="1" customWidth="1"/>
    <col min="6664" max="6664" width="9.75" style="291" bestFit="1" customWidth="1"/>
    <col min="6665" max="6665" width="9" style="291" bestFit="1" customWidth="1"/>
    <col min="6666" max="6666" width="9.875" style="291" customWidth="1"/>
    <col min="6667" max="6667" width="11.125" style="291" customWidth="1"/>
    <col min="6668" max="6668" width="10.125" style="291" bestFit="1" customWidth="1"/>
    <col min="6669" max="6669" width="11.25" style="291" customWidth="1"/>
    <col min="6670" max="6670" width="10.625" style="291" bestFit="1" customWidth="1"/>
    <col min="6671" max="6671" width="9.75" style="291" bestFit="1" customWidth="1"/>
    <col min="6672" max="6672" width="11.125" style="291" bestFit="1" customWidth="1"/>
    <col min="6673" max="6673" width="10.125" style="291" bestFit="1" customWidth="1"/>
    <col min="6674" max="6674" width="12.75" style="291" bestFit="1" customWidth="1"/>
    <col min="6675" max="6675" width="10.875" style="291" bestFit="1" customWidth="1"/>
    <col min="6676" max="6676" width="11.125" style="291" bestFit="1" customWidth="1"/>
    <col min="6677" max="6677" width="12.75" style="291" bestFit="1" customWidth="1"/>
    <col min="6678" max="6678" width="10.75" style="291" customWidth="1"/>
    <col min="6679" max="6679" width="8.375" style="291" customWidth="1"/>
    <col min="6680" max="6680" width="9.25" style="291" customWidth="1"/>
    <col min="6681" max="6681" width="10.375" style="291" customWidth="1"/>
    <col min="6682" max="6682" width="11.125" style="291" bestFit="1" customWidth="1"/>
    <col min="6683" max="6683" width="10.125" style="291" bestFit="1" customWidth="1"/>
    <col min="6684" max="6687" width="13.25" style="291" customWidth="1"/>
    <col min="6688" max="6912" width="9" style="291"/>
    <col min="6913" max="6913" width="16.25" style="291" customWidth="1"/>
    <col min="6914" max="6914" width="11.75" style="291" customWidth="1"/>
    <col min="6915" max="6915" width="11.125" style="291" customWidth="1"/>
    <col min="6916" max="6916" width="10.625" style="291" bestFit="1" customWidth="1"/>
    <col min="6917" max="6917" width="9.375" style="291" bestFit="1" customWidth="1"/>
    <col min="6918" max="6918" width="10.625" style="291" bestFit="1" customWidth="1"/>
    <col min="6919" max="6919" width="9.375" style="291" bestFit="1" customWidth="1"/>
    <col min="6920" max="6920" width="9.75" style="291" bestFit="1" customWidth="1"/>
    <col min="6921" max="6921" width="9" style="291" bestFit="1" customWidth="1"/>
    <col min="6922" max="6922" width="9.875" style="291" customWidth="1"/>
    <col min="6923" max="6923" width="11.125" style="291" customWidth="1"/>
    <col min="6924" max="6924" width="10.125" style="291" bestFit="1" customWidth="1"/>
    <col min="6925" max="6925" width="11.25" style="291" customWidth="1"/>
    <col min="6926" max="6926" width="10.625" style="291" bestFit="1" customWidth="1"/>
    <col min="6927" max="6927" width="9.75" style="291" bestFit="1" customWidth="1"/>
    <col min="6928" max="6928" width="11.125" style="291" bestFit="1" customWidth="1"/>
    <col min="6929" max="6929" width="10.125" style="291" bestFit="1" customWidth="1"/>
    <col min="6930" max="6930" width="12.75" style="291" bestFit="1" customWidth="1"/>
    <col min="6931" max="6931" width="10.875" style="291" bestFit="1" customWidth="1"/>
    <col min="6932" max="6932" width="11.125" style="291" bestFit="1" customWidth="1"/>
    <col min="6933" max="6933" width="12.75" style="291" bestFit="1" customWidth="1"/>
    <col min="6934" max="6934" width="10.75" style="291" customWidth="1"/>
    <col min="6935" max="6935" width="8.375" style="291" customWidth="1"/>
    <col min="6936" max="6936" width="9.25" style="291" customWidth="1"/>
    <col min="6937" max="6937" width="10.375" style="291" customWidth="1"/>
    <col min="6938" max="6938" width="11.125" style="291" bestFit="1" customWidth="1"/>
    <col min="6939" max="6939" width="10.125" style="291" bestFit="1" customWidth="1"/>
    <col min="6940" max="6943" width="13.25" style="291" customWidth="1"/>
    <col min="6944" max="7168" width="9" style="291"/>
    <col min="7169" max="7169" width="16.25" style="291" customWidth="1"/>
    <col min="7170" max="7170" width="11.75" style="291" customWidth="1"/>
    <col min="7171" max="7171" width="11.125" style="291" customWidth="1"/>
    <col min="7172" max="7172" width="10.625" style="291" bestFit="1" customWidth="1"/>
    <col min="7173" max="7173" width="9.375" style="291" bestFit="1" customWidth="1"/>
    <col min="7174" max="7174" width="10.625" style="291" bestFit="1" customWidth="1"/>
    <col min="7175" max="7175" width="9.375" style="291" bestFit="1" customWidth="1"/>
    <col min="7176" max="7176" width="9.75" style="291" bestFit="1" customWidth="1"/>
    <col min="7177" max="7177" width="9" style="291" bestFit="1" customWidth="1"/>
    <col min="7178" max="7178" width="9.875" style="291" customWidth="1"/>
    <col min="7179" max="7179" width="11.125" style="291" customWidth="1"/>
    <col min="7180" max="7180" width="10.125" style="291" bestFit="1" customWidth="1"/>
    <col min="7181" max="7181" width="11.25" style="291" customWidth="1"/>
    <col min="7182" max="7182" width="10.625" style="291" bestFit="1" customWidth="1"/>
    <col min="7183" max="7183" width="9.75" style="291" bestFit="1" customWidth="1"/>
    <col min="7184" max="7184" width="11.125" style="291" bestFit="1" customWidth="1"/>
    <col min="7185" max="7185" width="10.125" style="291" bestFit="1" customWidth="1"/>
    <col min="7186" max="7186" width="12.75" style="291" bestFit="1" customWidth="1"/>
    <col min="7187" max="7187" width="10.875" style="291" bestFit="1" customWidth="1"/>
    <col min="7188" max="7188" width="11.125" style="291" bestFit="1" customWidth="1"/>
    <col min="7189" max="7189" width="12.75" style="291" bestFit="1" customWidth="1"/>
    <col min="7190" max="7190" width="10.75" style="291" customWidth="1"/>
    <col min="7191" max="7191" width="8.375" style="291" customWidth="1"/>
    <col min="7192" max="7192" width="9.25" style="291" customWidth="1"/>
    <col min="7193" max="7193" width="10.375" style="291" customWidth="1"/>
    <col min="7194" max="7194" width="11.125" style="291" bestFit="1" customWidth="1"/>
    <col min="7195" max="7195" width="10.125" style="291" bestFit="1" customWidth="1"/>
    <col min="7196" max="7199" width="13.25" style="291" customWidth="1"/>
    <col min="7200" max="7424" width="9" style="291"/>
    <col min="7425" max="7425" width="16.25" style="291" customWidth="1"/>
    <col min="7426" max="7426" width="11.75" style="291" customWidth="1"/>
    <col min="7427" max="7427" width="11.125" style="291" customWidth="1"/>
    <col min="7428" max="7428" width="10.625" style="291" bestFit="1" customWidth="1"/>
    <col min="7429" max="7429" width="9.375" style="291" bestFit="1" customWidth="1"/>
    <col min="7430" max="7430" width="10.625" style="291" bestFit="1" customWidth="1"/>
    <col min="7431" max="7431" width="9.375" style="291" bestFit="1" customWidth="1"/>
    <col min="7432" max="7432" width="9.75" style="291" bestFit="1" customWidth="1"/>
    <col min="7433" max="7433" width="9" style="291" bestFit="1" customWidth="1"/>
    <col min="7434" max="7434" width="9.875" style="291" customWidth="1"/>
    <col min="7435" max="7435" width="11.125" style="291" customWidth="1"/>
    <col min="7436" max="7436" width="10.125" style="291" bestFit="1" customWidth="1"/>
    <col min="7437" max="7437" width="11.25" style="291" customWidth="1"/>
    <col min="7438" max="7438" width="10.625" style="291" bestFit="1" customWidth="1"/>
    <col min="7439" max="7439" width="9.75" style="291" bestFit="1" customWidth="1"/>
    <col min="7440" max="7440" width="11.125" style="291" bestFit="1" customWidth="1"/>
    <col min="7441" max="7441" width="10.125" style="291" bestFit="1" customWidth="1"/>
    <col min="7442" max="7442" width="12.75" style="291" bestFit="1" customWidth="1"/>
    <col min="7443" max="7443" width="10.875" style="291" bestFit="1" customWidth="1"/>
    <col min="7444" max="7444" width="11.125" style="291" bestFit="1" customWidth="1"/>
    <col min="7445" max="7445" width="12.75" style="291" bestFit="1" customWidth="1"/>
    <col min="7446" max="7446" width="10.75" style="291" customWidth="1"/>
    <col min="7447" max="7447" width="8.375" style="291" customWidth="1"/>
    <col min="7448" max="7448" width="9.25" style="291" customWidth="1"/>
    <col min="7449" max="7449" width="10.375" style="291" customWidth="1"/>
    <col min="7450" max="7450" width="11.125" style="291" bestFit="1" customWidth="1"/>
    <col min="7451" max="7451" width="10.125" style="291" bestFit="1" customWidth="1"/>
    <col min="7452" max="7455" width="13.25" style="291" customWidth="1"/>
    <col min="7456" max="7680" width="9" style="291"/>
    <col min="7681" max="7681" width="16.25" style="291" customWidth="1"/>
    <col min="7682" max="7682" width="11.75" style="291" customWidth="1"/>
    <col min="7683" max="7683" width="11.125" style="291" customWidth="1"/>
    <col min="7684" max="7684" width="10.625" style="291" bestFit="1" customWidth="1"/>
    <col min="7685" max="7685" width="9.375" style="291" bestFit="1" customWidth="1"/>
    <col min="7686" max="7686" width="10.625" style="291" bestFit="1" customWidth="1"/>
    <col min="7687" max="7687" width="9.375" style="291" bestFit="1" customWidth="1"/>
    <col min="7688" max="7688" width="9.75" style="291" bestFit="1" customWidth="1"/>
    <col min="7689" max="7689" width="9" style="291" bestFit="1" customWidth="1"/>
    <col min="7690" max="7690" width="9.875" style="291" customWidth="1"/>
    <col min="7691" max="7691" width="11.125" style="291" customWidth="1"/>
    <col min="7692" max="7692" width="10.125" style="291" bestFit="1" customWidth="1"/>
    <col min="7693" max="7693" width="11.25" style="291" customWidth="1"/>
    <col min="7694" max="7694" width="10.625" style="291" bestFit="1" customWidth="1"/>
    <col min="7695" max="7695" width="9.75" style="291" bestFit="1" customWidth="1"/>
    <col min="7696" max="7696" width="11.125" style="291" bestFit="1" customWidth="1"/>
    <col min="7697" max="7697" width="10.125" style="291" bestFit="1" customWidth="1"/>
    <col min="7698" max="7698" width="12.75" style="291" bestFit="1" customWidth="1"/>
    <col min="7699" max="7699" width="10.875" style="291" bestFit="1" customWidth="1"/>
    <col min="7700" max="7700" width="11.125" style="291" bestFit="1" customWidth="1"/>
    <col min="7701" max="7701" width="12.75" style="291" bestFit="1" customWidth="1"/>
    <col min="7702" max="7702" width="10.75" style="291" customWidth="1"/>
    <col min="7703" max="7703" width="8.375" style="291" customWidth="1"/>
    <col min="7704" max="7704" width="9.25" style="291" customWidth="1"/>
    <col min="7705" max="7705" width="10.375" style="291" customWidth="1"/>
    <col min="7706" max="7706" width="11.125" style="291" bestFit="1" customWidth="1"/>
    <col min="7707" max="7707" width="10.125" style="291" bestFit="1" customWidth="1"/>
    <col min="7708" max="7711" width="13.25" style="291" customWidth="1"/>
    <col min="7712" max="7936" width="9" style="291"/>
    <col min="7937" max="7937" width="16.25" style="291" customWidth="1"/>
    <col min="7938" max="7938" width="11.75" style="291" customWidth="1"/>
    <col min="7939" max="7939" width="11.125" style="291" customWidth="1"/>
    <col min="7940" max="7940" width="10.625" style="291" bestFit="1" customWidth="1"/>
    <col min="7941" max="7941" width="9.375" style="291" bestFit="1" customWidth="1"/>
    <col min="7942" max="7942" width="10.625" style="291" bestFit="1" customWidth="1"/>
    <col min="7943" max="7943" width="9.375" style="291" bestFit="1" customWidth="1"/>
    <col min="7944" max="7944" width="9.75" style="291" bestFit="1" customWidth="1"/>
    <col min="7945" max="7945" width="9" style="291" bestFit="1" customWidth="1"/>
    <col min="7946" max="7946" width="9.875" style="291" customWidth="1"/>
    <col min="7947" max="7947" width="11.125" style="291" customWidth="1"/>
    <col min="7948" max="7948" width="10.125" style="291" bestFit="1" customWidth="1"/>
    <col min="7949" max="7949" width="11.25" style="291" customWidth="1"/>
    <col min="7950" max="7950" width="10.625" style="291" bestFit="1" customWidth="1"/>
    <col min="7951" max="7951" width="9.75" style="291" bestFit="1" customWidth="1"/>
    <col min="7952" max="7952" width="11.125" style="291" bestFit="1" customWidth="1"/>
    <col min="7953" max="7953" width="10.125" style="291" bestFit="1" customWidth="1"/>
    <col min="7954" max="7954" width="12.75" style="291" bestFit="1" customWidth="1"/>
    <col min="7955" max="7955" width="10.875" style="291" bestFit="1" customWidth="1"/>
    <col min="7956" max="7956" width="11.125" style="291" bestFit="1" customWidth="1"/>
    <col min="7957" max="7957" width="12.75" style="291" bestFit="1" customWidth="1"/>
    <col min="7958" max="7958" width="10.75" style="291" customWidth="1"/>
    <col min="7959" max="7959" width="8.375" style="291" customWidth="1"/>
    <col min="7960" max="7960" width="9.25" style="291" customWidth="1"/>
    <col min="7961" max="7961" width="10.375" style="291" customWidth="1"/>
    <col min="7962" max="7962" width="11.125" style="291" bestFit="1" customWidth="1"/>
    <col min="7963" max="7963" width="10.125" style="291" bestFit="1" customWidth="1"/>
    <col min="7964" max="7967" width="13.25" style="291" customWidth="1"/>
    <col min="7968" max="8192" width="9" style="291"/>
    <col min="8193" max="8193" width="16.25" style="291" customWidth="1"/>
    <col min="8194" max="8194" width="11.75" style="291" customWidth="1"/>
    <col min="8195" max="8195" width="11.125" style="291" customWidth="1"/>
    <col min="8196" max="8196" width="10.625" style="291" bestFit="1" customWidth="1"/>
    <col min="8197" max="8197" width="9.375" style="291" bestFit="1" customWidth="1"/>
    <col min="8198" max="8198" width="10.625" style="291" bestFit="1" customWidth="1"/>
    <col min="8199" max="8199" width="9.375" style="291" bestFit="1" customWidth="1"/>
    <col min="8200" max="8200" width="9.75" style="291" bestFit="1" customWidth="1"/>
    <col min="8201" max="8201" width="9" style="291" bestFit="1" customWidth="1"/>
    <col min="8202" max="8202" width="9.875" style="291" customWidth="1"/>
    <col min="8203" max="8203" width="11.125" style="291" customWidth="1"/>
    <col min="8204" max="8204" width="10.125" style="291" bestFit="1" customWidth="1"/>
    <col min="8205" max="8205" width="11.25" style="291" customWidth="1"/>
    <col min="8206" max="8206" width="10.625" style="291" bestFit="1" customWidth="1"/>
    <col min="8207" max="8207" width="9.75" style="291" bestFit="1" customWidth="1"/>
    <col min="8208" max="8208" width="11.125" style="291" bestFit="1" customWidth="1"/>
    <col min="8209" max="8209" width="10.125" style="291" bestFit="1" customWidth="1"/>
    <col min="8210" max="8210" width="12.75" style="291" bestFit="1" customWidth="1"/>
    <col min="8211" max="8211" width="10.875" style="291" bestFit="1" customWidth="1"/>
    <col min="8212" max="8212" width="11.125" style="291" bestFit="1" customWidth="1"/>
    <col min="8213" max="8213" width="12.75" style="291" bestFit="1" customWidth="1"/>
    <col min="8214" max="8214" width="10.75" style="291" customWidth="1"/>
    <col min="8215" max="8215" width="8.375" style="291" customWidth="1"/>
    <col min="8216" max="8216" width="9.25" style="291" customWidth="1"/>
    <col min="8217" max="8217" width="10.375" style="291" customWidth="1"/>
    <col min="8218" max="8218" width="11.125" style="291" bestFit="1" customWidth="1"/>
    <col min="8219" max="8219" width="10.125" style="291" bestFit="1" customWidth="1"/>
    <col min="8220" max="8223" width="13.25" style="291" customWidth="1"/>
    <col min="8224" max="8448" width="9" style="291"/>
    <col min="8449" max="8449" width="16.25" style="291" customWidth="1"/>
    <col min="8450" max="8450" width="11.75" style="291" customWidth="1"/>
    <col min="8451" max="8451" width="11.125" style="291" customWidth="1"/>
    <col min="8452" max="8452" width="10.625" style="291" bestFit="1" customWidth="1"/>
    <col min="8453" max="8453" width="9.375" style="291" bestFit="1" customWidth="1"/>
    <col min="8454" max="8454" width="10.625" style="291" bestFit="1" customWidth="1"/>
    <col min="8455" max="8455" width="9.375" style="291" bestFit="1" customWidth="1"/>
    <col min="8456" max="8456" width="9.75" style="291" bestFit="1" customWidth="1"/>
    <col min="8457" max="8457" width="9" style="291" bestFit="1" customWidth="1"/>
    <col min="8458" max="8458" width="9.875" style="291" customWidth="1"/>
    <col min="8459" max="8459" width="11.125" style="291" customWidth="1"/>
    <col min="8460" max="8460" width="10.125" style="291" bestFit="1" customWidth="1"/>
    <col min="8461" max="8461" width="11.25" style="291" customWidth="1"/>
    <col min="8462" max="8462" width="10.625" style="291" bestFit="1" customWidth="1"/>
    <col min="8463" max="8463" width="9.75" style="291" bestFit="1" customWidth="1"/>
    <col min="8464" max="8464" width="11.125" style="291" bestFit="1" customWidth="1"/>
    <col min="8465" max="8465" width="10.125" style="291" bestFit="1" customWidth="1"/>
    <col min="8466" max="8466" width="12.75" style="291" bestFit="1" customWidth="1"/>
    <col min="8467" max="8467" width="10.875" style="291" bestFit="1" customWidth="1"/>
    <col min="8468" max="8468" width="11.125" style="291" bestFit="1" customWidth="1"/>
    <col min="8469" max="8469" width="12.75" style="291" bestFit="1" customWidth="1"/>
    <col min="8470" max="8470" width="10.75" style="291" customWidth="1"/>
    <col min="8471" max="8471" width="8.375" style="291" customWidth="1"/>
    <col min="8472" max="8472" width="9.25" style="291" customWidth="1"/>
    <col min="8473" max="8473" width="10.375" style="291" customWidth="1"/>
    <col min="8474" max="8474" width="11.125" style="291" bestFit="1" customWidth="1"/>
    <col min="8475" max="8475" width="10.125" style="291" bestFit="1" customWidth="1"/>
    <col min="8476" max="8479" width="13.25" style="291" customWidth="1"/>
    <col min="8480" max="8704" width="9" style="291"/>
    <col min="8705" max="8705" width="16.25" style="291" customWidth="1"/>
    <col min="8706" max="8706" width="11.75" style="291" customWidth="1"/>
    <col min="8707" max="8707" width="11.125" style="291" customWidth="1"/>
    <col min="8708" max="8708" width="10.625" style="291" bestFit="1" customWidth="1"/>
    <col min="8709" max="8709" width="9.375" style="291" bestFit="1" customWidth="1"/>
    <col min="8710" max="8710" width="10.625" style="291" bestFit="1" customWidth="1"/>
    <col min="8711" max="8711" width="9.375" style="291" bestFit="1" customWidth="1"/>
    <col min="8712" max="8712" width="9.75" style="291" bestFit="1" customWidth="1"/>
    <col min="8713" max="8713" width="9" style="291" bestFit="1" customWidth="1"/>
    <col min="8714" max="8714" width="9.875" style="291" customWidth="1"/>
    <col min="8715" max="8715" width="11.125" style="291" customWidth="1"/>
    <col min="8716" max="8716" width="10.125" style="291" bestFit="1" customWidth="1"/>
    <col min="8717" max="8717" width="11.25" style="291" customWidth="1"/>
    <col min="8718" max="8718" width="10.625" style="291" bestFit="1" customWidth="1"/>
    <col min="8719" max="8719" width="9.75" style="291" bestFit="1" customWidth="1"/>
    <col min="8720" max="8720" width="11.125" style="291" bestFit="1" customWidth="1"/>
    <col min="8721" max="8721" width="10.125" style="291" bestFit="1" customWidth="1"/>
    <col min="8722" max="8722" width="12.75" style="291" bestFit="1" customWidth="1"/>
    <col min="8723" max="8723" width="10.875" style="291" bestFit="1" customWidth="1"/>
    <col min="8724" max="8724" width="11.125" style="291" bestFit="1" customWidth="1"/>
    <col min="8725" max="8725" width="12.75" style="291" bestFit="1" customWidth="1"/>
    <col min="8726" max="8726" width="10.75" style="291" customWidth="1"/>
    <col min="8727" max="8727" width="8.375" style="291" customWidth="1"/>
    <col min="8728" max="8728" width="9.25" style="291" customWidth="1"/>
    <col min="8729" max="8729" width="10.375" style="291" customWidth="1"/>
    <col min="8730" max="8730" width="11.125" style="291" bestFit="1" customWidth="1"/>
    <col min="8731" max="8731" width="10.125" style="291" bestFit="1" customWidth="1"/>
    <col min="8732" max="8735" width="13.25" style="291" customWidth="1"/>
    <col min="8736" max="8960" width="9" style="291"/>
    <col min="8961" max="8961" width="16.25" style="291" customWidth="1"/>
    <col min="8962" max="8962" width="11.75" style="291" customWidth="1"/>
    <col min="8963" max="8963" width="11.125" style="291" customWidth="1"/>
    <col min="8964" max="8964" width="10.625" style="291" bestFit="1" customWidth="1"/>
    <col min="8965" max="8965" width="9.375" style="291" bestFit="1" customWidth="1"/>
    <col min="8966" max="8966" width="10.625" style="291" bestFit="1" customWidth="1"/>
    <col min="8967" max="8967" width="9.375" style="291" bestFit="1" customWidth="1"/>
    <col min="8968" max="8968" width="9.75" style="291" bestFit="1" customWidth="1"/>
    <col min="8969" max="8969" width="9" style="291" bestFit="1" customWidth="1"/>
    <col min="8970" max="8970" width="9.875" style="291" customWidth="1"/>
    <col min="8971" max="8971" width="11.125" style="291" customWidth="1"/>
    <col min="8972" max="8972" width="10.125" style="291" bestFit="1" customWidth="1"/>
    <col min="8973" max="8973" width="11.25" style="291" customWidth="1"/>
    <col min="8974" max="8974" width="10.625" style="291" bestFit="1" customWidth="1"/>
    <col min="8975" max="8975" width="9.75" style="291" bestFit="1" customWidth="1"/>
    <col min="8976" max="8976" width="11.125" style="291" bestFit="1" customWidth="1"/>
    <col min="8977" max="8977" width="10.125" style="291" bestFit="1" customWidth="1"/>
    <col min="8978" max="8978" width="12.75" style="291" bestFit="1" customWidth="1"/>
    <col min="8979" max="8979" width="10.875" style="291" bestFit="1" customWidth="1"/>
    <col min="8980" max="8980" width="11.125" style="291" bestFit="1" customWidth="1"/>
    <col min="8981" max="8981" width="12.75" style="291" bestFit="1" customWidth="1"/>
    <col min="8982" max="8982" width="10.75" style="291" customWidth="1"/>
    <col min="8983" max="8983" width="8.375" style="291" customWidth="1"/>
    <col min="8984" max="8984" width="9.25" style="291" customWidth="1"/>
    <col min="8985" max="8985" width="10.375" style="291" customWidth="1"/>
    <col min="8986" max="8986" width="11.125" style="291" bestFit="1" customWidth="1"/>
    <col min="8987" max="8987" width="10.125" style="291" bestFit="1" customWidth="1"/>
    <col min="8988" max="8991" width="13.25" style="291" customWidth="1"/>
    <col min="8992" max="9216" width="9" style="291"/>
    <col min="9217" max="9217" width="16.25" style="291" customWidth="1"/>
    <col min="9218" max="9218" width="11.75" style="291" customWidth="1"/>
    <col min="9219" max="9219" width="11.125" style="291" customWidth="1"/>
    <col min="9220" max="9220" width="10.625" style="291" bestFit="1" customWidth="1"/>
    <col min="9221" max="9221" width="9.375" style="291" bestFit="1" customWidth="1"/>
    <col min="9222" max="9222" width="10.625" style="291" bestFit="1" customWidth="1"/>
    <col min="9223" max="9223" width="9.375" style="291" bestFit="1" customWidth="1"/>
    <col min="9224" max="9224" width="9.75" style="291" bestFit="1" customWidth="1"/>
    <col min="9225" max="9225" width="9" style="291" bestFit="1" customWidth="1"/>
    <col min="9226" max="9226" width="9.875" style="291" customWidth="1"/>
    <col min="9227" max="9227" width="11.125" style="291" customWidth="1"/>
    <col min="9228" max="9228" width="10.125" style="291" bestFit="1" customWidth="1"/>
    <col min="9229" max="9229" width="11.25" style="291" customWidth="1"/>
    <col min="9230" max="9230" width="10.625" style="291" bestFit="1" customWidth="1"/>
    <col min="9231" max="9231" width="9.75" style="291" bestFit="1" customWidth="1"/>
    <col min="9232" max="9232" width="11.125" style="291" bestFit="1" customWidth="1"/>
    <col min="9233" max="9233" width="10.125" style="291" bestFit="1" customWidth="1"/>
    <col min="9234" max="9234" width="12.75" style="291" bestFit="1" customWidth="1"/>
    <col min="9235" max="9235" width="10.875" style="291" bestFit="1" customWidth="1"/>
    <col min="9236" max="9236" width="11.125" style="291" bestFit="1" customWidth="1"/>
    <col min="9237" max="9237" width="12.75" style="291" bestFit="1" customWidth="1"/>
    <col min="9238" max="9238" width="10.75" style="291" customWidth="1"/>
    <col min="9239" max="9239" width="8.375" style="291" customWidth="1"/>
    <col min="9240" max="9240" width="9.25" style="291" customWidth="1"/>
    <col min="9241" max="9241" width="10.375" style="291" customWidth="1"/>
    <col min="9242" max="9242" width="11.125" style="291" bestFit="1" customWidth="1"/>
    <col min="9243" max="9243" width="10.125" style="291" bestFit="1" customWidth="1"/>
    <col min="9244" max="9247" width="13.25" style="291" customWidth="1"/>
    <col min="9248" max="9472" width="9" style="291"/>
    <col min="9473" max="9473" width="16.25" style="291" customWidth="1"/>
    <col min="9474" max="9474" width="11.75" style="291" customWidth="1"/>
    <col min="9475" max="9475" width="11.125" style="291" customWidth="1"/>
    <col min="9476" max="9476" width="10.625" style="291" bestFit="1" customWidth="1"/>
    <col min="9477" max="9477" width="9.375" style="291" bestFit="1" customWidth="1"/>
    <col min="9478" max="9478" width="10.625" style="291" bestFit="1" customWidth="1"/>
    <col min="9479" max="9479" width="9.375" style="291" bestFit="1" customWidth="1"/>
    <col min="9480" max="9480" width="9.75" style="291" bestFit="1" customWidth="1"/>
    <col min="9481" max="9481" width="9" style="291" bestFit="1" customWidth="1"/>
    <col min="9482" max="9482" width="9.875" style="291" customWidth="1"/>
    <col min="9483" max="9483" width="11.125" style="291" customWidth="1"/>
    <col min="9484" max="9484" width="10.125" style="291" bestFit="1" customWidth="1"/>
    <col min="9485" max="9485" width="11.25" style="291" customWidth="1"/>
    <col min="9486" max="9486" width="10.625" style="291" bestFit="1" customWidth="1"/>
    <col min="9487" max="9487" width="9.75" style="291" bestFit="1" customWidth="1"/>
    <col min="9488" max="9488" width="11.125" style="291" bestFit="1" customWidth="1"/>
    <col min="9489" max="9489" width="10.125" style="291" bestFit="1" customWidth="1"/>
    <col min="9490" max="9490" width="12.75" style="291" bestFit="1" customWidth="1"/>
    <col min="9491" max="9491" width="10.875" style="291" bestFit="1" customWidth="1"/>
    <col min="9492" max="9492" width="11.125" style="291" bestFit="1" customWidth="1"/>
    <col min="9493" max="9493" width="12.75" style="291" bestFit="1" customWidth="1"/>
    <col min="9494" max="9494" width="10.75" style="291" customWidth="1"/>
    <col min="9495" max="9495" width="8.375" style="291" customWidth="1"/>
    <col min="9496" max="9496" width="9.25" style="291" customWidth="1"/>
    <col min="9497" max="9497" width="10.375" style="291" customWidth="1"/>
    <col min="9498" max="9498" width="11.125" style="291" bestFit="1" customWidth="1"/>
    <col min="9499" max="9499" width="10.125" style="291" bestFit="1" customWidth="1"/>
    <col min="9500" max="9503" width="13.25" style="291" customWidth="1"/>
    <col min="9504" max="9728" width="9" style="291"/>
    <col min="9729" max="9729" width="16.25" style="291" customWidth="1"/>
    <col min="9730" max="9730" width="11.75" style="291" customWidth="1"/>
    <col min="9731" max="9731" width="11.125" style="291" customWidth="1"/>
    <col min="9732" max="9732" width="10.625" style="291" bestFit="1" customWidth="1"/>
    <col min="9733" max="9733" width="9.375" style="291" bestFit="1" customWidth="1"/>
    <col min="9734" max="9734" width="10.625" style="291" bestFit="1" customWidth="1"/>
    <col min="9735" max="9735" width="9.375" style="291" bestFit="1" customWidth="1"/>
    <col min="9736" max="9736" width="9.75" style="291" bestFit="1" customWidth="1"/>
    <col min="9737" max="9737" width="9" style="291" bestFit="1" customWidth="1"/>
    <col min="9738" max="9738" width="9.875" style="291" customWidth="1"/>
    <col min="9739" max="9739" width="11.125" style="291" customWidth="1"/>
    <col min="9740" max="9740" width="10.125" style="291" bestFit="1" customWidth="1"/>
    <col min="9741" max="9741" width="11.25" style="291" customWidth="1"/>
    <col min="9742" max="9742" width="10.625" style="291" bestFit="1" customWidth="1"/>
    <col min="9743" max="9743" width="9.75" style="291" bestFit="1" customWidth="1"/>
    <col min="9744" max="9744" width="11.125" style="291" bestFit="1" customWidth="1"/>
    <col min="9745" max="9745" width="10.125" style="291" bestFit="1" customWidth="1"/>
    <col min="9746" max="9746" width="12.75" style="291" bestFit="1" customWidth="1"/>
    <col min="9747" max="9747" width="10.875" style="291" bestFit="1" customWidth="1"/>
    <col min="9748" max="9748" width="11.125" style="291" bestFit="1" customWidth="1"/>
    <col min="9749" max="9749" width="12.75" style="291" bestFit="1" customWidth="1"/>
    <col min="9750" max="9750" width="10.75" style="291" customWidth="1"/>
    <col min="9751" max="9751" width="8.375" style="291" customWidth="1"/>
    <col min="9752" max="9752" width="9.25" style="291" customWidth="1"/>
    <col min="9753" max="9753" width="10.375" style="291" customWidth="1"/>
    <col min="9754" max="9754" width="11.125" style="291" bestFit="1" customWidth="1"/>
    <col min="9755" max="9755" width="10.125" style="291" bestFit="1" customWidth="1"/>
    <col min="9756" max="9759" width="13.25" style="291" customWidth="1"/>
    <col min="9760" max="9984" width="9" style="291"/>
    <col min="9985" max="9985" width="16.25" style="291" customWidth="1"/>
    <col min="9986" max="9986" width="11.75" style="291" customWidth="1"/>
    <col min="9987" max="9987" width="11.125" style="291" customWidth="1"/>
    <col min="9988" max="9988" width="10.625" style="291" bestFit="1" customWidth="1"/>
    <col min="9989" max="9989" width="9.375" style="291" bestFit="1" customWidth="1"/>
    <col min="9990" max="9990" width="10.625" style="291" bestFit="1" customWidth="1"/>
    <col min="9991" max="9991" width="9.375" style="291" bestFit="1" customWidth="1"/>
    <col min="9992" max="9992" width="9.75" style="291" bestFit="1" customWidth="1"/>
    <col min="9993" max="9993" width="9" style="291" bestFit="1" customWidth="1"/>
    <col min="9994" max="9994" width="9.875" style="291" customWidth="1"/>
    <col min="9995" max="9995" width="11.125" style="291" customWidth="1"/>
    <col min="9996" max="9996" width="10.125" style="291" bestFit="1" customWidth="1"/>
    <col min="9997" max="9997" width="11.25" style="291" customWidth="1"/>
    <col min="9998" max="9998" width="10.625" style="291" bestFit="1" customWidth="1"/>
    <col min="9999" max="9999" width="9.75" style="291" bestFit="1" customWidth="1"/>
    <col min="10000" max="10000" width="11.125" style="291" bestFit="1" customWidth="1"/>
    <col min="10001" max="10001" width="10.125" style="291" bestFit="1" customWidth="1"/>
    <col min="10002" max="10002" width="12.75" style="291" bestFit="1" customWidth="1"/>
    <col min="10003" max="10003" width="10.875" style="291" bestFit="1" customWidth="1"/>
    <col min="10004" max="10004" width="11.125" style="291" bestFit="1" customWidth="1"/>
    <col min="10005" max="10005" width="12.75" style="291" bestFit="1" customWidth="1"/>
    <col min="10006" max="10006" width="10.75" style="291" customWidth="1"/>
    <col min="10007" max="10007" width="8.375" style="291" customWidth="1"/>
    <col min="10008" max="10008" width="9.25" style="291" customWidth="1"/>
    <col min="10009" max="10009" width="10.375" style="291" customWidth="1"/>
    <col min="10010" max="10010" width="11.125" style="291" bestFit="1" customWidth="1"/>
    <col min="10011" max="10011" width="10.125" style="291" bestFit="1" customWidth="1"/>
    <col min="10012" max="10015" width="13.25" style="291" customWidth="1"/>
    <col min="10016" max="10240" width="9" style="291"/>
    <col min="10241" max="10241" width="16.25" style="291" customWidth="1"/>
    <col min="10242" max="10242" width="11.75" style="291" customWidth="1"/>
    <col min="10243" max="10243" width="11.125" style="291" customWidth="1"/>
    <col min="10244" max="10244" width="10.625" style="291" bestFit="1" customWidth="1"/>
    <col min="10245" max="10245" width="9.375" style="291" bestFit="1" customWidth="1"/>
    <col min="10246" max="10246" width="10.625" style="291" bestFit="1" customWidth="1"/>
    <col min="10247" max="10247" width="9.375" style="291" bestFit="1" customWidth="1"/>
    <col min="10248" max="10248" width="9.75" style="291" bestFit="1" customWidth="1"/>
    <col min="10249" max="10249" width="9" style="291" bestFit="1" customWidth="1"/>
    <col min="10250" max="10250" width="9.875" style="291" customWidth="1"/>
    <col min="10251" max="10251" width="11.125" style="291" customWidth="1"/>
    <col min="10252" max="10252" width="10.125" style="291" bestFit="1" customWidth="1"/>
    <col min="10253" max="10253" width="11.25" style="291" customWidth="1"/>
    <col min="10254" max="10254" width="10.625" style="291" bestFit="1" customWidth="1"/>
    <col min="10255" max="10255" width="9.75" style="291" bestFit="1" customWidth="1"/>
    <col min="10256" max="10256" width="11.125" style="291" bestFit="1" customWidth="1"/>
    <col min="10257" max="10257" width="10.125" style="291" bestFit="1" customWidth="1"/>
    <col min="10258" max="10258" width="12.75" style="291" bestFit="1" customWidth="1"/>
    <col min="10259" max="10259" width="10.875" style="291" bestFit="1" customWidth="1"/>
    <col min="10260" max="10260" width="11.125" style="291" bestFit="1" customWidth="1"/>
    <col min="10261" max="10261" width="12.75" style="291" bestFit="1" customWidth="1"/>
    <col min="10262" max="10262" width="10.75" style="291" customWidth="1"/>
    <col min="10263" max="10263" width="8.375" style="291" customWidth="1"/>
    <col min="10264" max="10264" width="9.25" style="291" customWidth="1"/>
    <col min="10265" max="10265" width="10.375" style="291" customWidth="1"/>
    <col min="10266" max="10266" width="11.125" style="291" bestFit="1" customWidth="1"/>
    <col min="10267" max="10267" width="10.125" style="291" bestFit="1" customWidth="1"/>
    <col min="10268" max="10271" width="13.25" style="291" customWidth="1"/>
    <col min="10272" max="10496" width="9" style="291"/>
    <col min="10497" max="10497" width="16.25" style="291" customWidth="1"/>
    <col min="10498" max="10498" width="11.75" style="291" customWidth="1"/>
    <col min="10499" max="10499" width="11.125" style="291" customWidth="1"/>
    <col min="10500" max="10500" width="10.625" style="291" bestFit="1" customWidth="1"/>
    <col min="10501" max="10501" width="9.375" style="291" bestFit="1" customWidth="1"/>
    <col min="10502" max="10502" width="10.625" style="291" bestFit="1" customWidth="1"/>
    <col min="10503" max="10503" width="9.375" style="291" bestFit="1" customWidth="1"/>
    <col min="10504" max="10504" width="9.75" style="291" bestFit="1" customWidth="1"/>
    <col min="10505" max="10505" width="9" style="291" bestFit="1" customWidth="1"/>
    <col min="10506" max="10506" width="9.875" style="291" customWidth="1"/>
    <col min="10507" max="10507" width="11.125" style="291" customWidth="1"/>
    <col min="10508" max="10508" width="10.125" style="291" bestFit="1" customWidth="1"/>
    <col min="10509" max="10509" width="11.25" style="291" customWidth="1"/>
    <col min="10510" max="10510" width="10.625" style="291" bestFit="1" customWidth="1"/>
    <col min="10511" max="10511" width="9.75" style="291" bestFit="1" customWidth="1"/>
    <col min="10512" max="10512" width="11.125" style="291" bestFit="1" customWidth="1"/>
    <col min="10513" max="10513" width="10.125" style="291" bestFit="1" customWidth="1"/>
    <col min="10514" max="10514" width="12.75" style="291" bestFit="1" customWidth="1"/>
    <col min="10515" max="10515" width="10.875" style="291" bestFit="1" customWidth="1"/>
    <col min="10516" max="10516" width="11.125" style="291" bestFit="1" customWidth="1"/>
    <col min="10517" max="10517" width="12.75" style="291" bestFit="1" customWidth="1"/>
    <col min="10518" max="10518" width="10.75" style="291" customWidth="1"/>
    <col min="10519" max="10519" width="8.375" style="291" customWidth="1"/>
    <col min="10520" max="10520" width="9.25" style="291" customWidth="1"/>
    <col min="10521" max="10521" width="10.375" style="291" customWidth="1"/>
    <col min="10522" max="10522" width="11.125" style="291" bestFit="1" customWidth="1"/>
    <col min="10523" max="10523" width="10.125" style="291" bestFit="1" customWidth="1"/>
    <col min="10524" max="10527" width="13.25" style="291" customWidth="1"/>
    <col min="10528" max="10752" width="9" style="291"/>
    <col min="10753" max="10753" width="16.25" style="291" customWidth="1"/>
    <col min="10754" max="10754" width="11.75" style="291" customWidth="1"/>
    <col min="10755" max="10755" width="11.125" style="291" customWidth="1"/>
    <col min="10756" max="10756" width="10.625" style="291" bestFit="1" customWidth="1"/>
    <col min="10757" max="10757" width="9.375" style="291" bestFit="1" customWidth="1"/>
    <col min="10758" max="10758" width="10.625" style="291" bestFit="1" customWidth="1"/>
    <col min="10759" max="10759" width="9.375" style="291" bestFit="1" customWidth="1"/>
    <col min="10760" max="10760" width="9.75" style="291" bestFit="1" customWidth="1"/>
    <col min="10761" max="10761" width="9" style="291" bestFit="1" customWidth="1"/>
    <col min="10762" max="10762" width="9.875" style="291" customWidth="1"/>
    <col min="10763" max="10763" width="11.125" style="291" customWidth="1"/>
    <col min="10764" max="10764" width="10.125" style="291" bestFit="1" customWidth="1"/>
    <col min="10765" max="10765" width="11.25" style="291" customWidth="1"/>
    <col min="10766" max="10766" width="10.625" style="291" bestFit="1" customWidth="1"/>
    <col min="10767" max="10767" width="9.75" style="291" bestFit="1" customWidth="1"/>
    <col min="10768" max="10768" width="11.125" style="291" bestFit="1" customWidth="1"/>
    <col min="10769" max="10769" width="10.125" style="291" bestFit="1" customWidth="1"/>
    <col min="10770" max="10770" width="12.75" style="291" bestFit="1" customWidth="1"/>
    <col min="10771" max="10771" width="10.875" style="291" bestFit="1" customWidth="1"/>
    <col min="10772" max="10772" width="11.125" style="291" bestFit="1" customWidth="1"/>
    <col min="10773" max="10773" width="12.75" style="291" bestFit="1" customWidth="1"/>
    <col min="10774" max="10774" width="10.75" style="291" customWidth="1"/>
    <col min="10775" max="10775" width="8.375" style="291" customWidth="1"/>
    <col min="10776" max="10776" width="9.25" style="291" customWidth="1"/>
    <col min="10777" max="10777" width="10.375" style="291" customWidth="1"/>
    <col min="10778" max="10778" width="11.125" style="291" bestFit="1" customWidth="1"/>
    <col min="10779" max="10779" width="10.125" style="291" bestFit="1" customWidth="1"/>
    <col min="10780" max="10783" width="13.25" style="291" customWidth="1"/>
    <col min="10784" max="11008" width="9" style="291"/>
    <col min="11009" max="11009" width="16.25" style="291" customWidth="1"/>
    <col min="11010" max="11010" width="11.75" style="291" customWidth="1"/>
    <col min="11011" max="11011" width="11.125" style="291" customWidth="1"/>
    <col min="11012" max="11012" width="10.625" style="291" bestFit="1" customWidth="1"/>
    <col min="11013" max="11013" width="9.375" style="291" bestFit="1" customWidth="1"/>
    <col min="11014" max="11014" width="10.625" style="291" bestFit="1" customWidth="1"/>
    <col min="11015" max="11015" width="9.375" style="291" bestFit="1" customWidth="1"/>
    <col min="11016" max="11016" width="9.75" style="291" bestFit="1" customWidth="1"/>
    <col min="11017" max="11017" width="9" style="291" bestFit="1" customWidth="1"/>
    <col min="11018" max="11018" width="9.875" style="291" customWidth="1"/>
    <col min="11019" max="11019" width="11.125" style="291" customWidth="1"/>
    <col min="11020" max="11020" width="10.125" style="291" bestFit="1" customWidth="1"/>
    <col min="11021" max="11021" width="11.25" style="291" customWidth="1"/>
    <col min="11022" max="11022" width="10.625" style="291" bestFit="1" customWidth="1"/>
    <col min="11023" max="11023" width="9.75" style="291" bestFit="1" customWidth="1"/>
    <col min="11024" max="11024" width="11.125" style="291" bestFit="1" customWidth="1"/>
    <col min="11025" max="11025" width="10.125" style="291" bestFit="1" customWidth="1"/>
    <col min="11026" max="11026" width="12.75" style="291" bestFit="1" customWidth="1"/>
    <col min="11027" max="11027" width="10.875" style="291" bestFit="1" customWidth="1"/>
    <col min="11028" max="11028" width="11.125" style="291" bestFit="1" customWidth="1"/>
    <col min="11029" max="11029" width="12.75" style="291" bestFit="1" customWidth="1"/>
    <col min="11030" max="11030" width="10.75" style="291" customWidth="1"/>
    <col min="11031" max="11031" width="8.375" style="291" customWidth="1"/>
    <col min="11032" max="11032" width="9.25" style="291" customWidth="1"/>
    <col min="11033" max="11033" width="10.375" style="291" customWidth="1"/>
    <col min="11034" max="11034" width="11.125" style="291" bestFit="1" customWidth="1"/>
    <col min="11035" max="11035" width="10.125" style="291" bestFit="1" customWidth="1"/>
    <col min="11036" max="11039" width="13.25" style="291" customWidth="1"/>
    <col min="11040" max="11264" width="9" style="291"/>
    <col min="11265" max="11265" width="16.25" style="291" customWidth="1"/>
    <col min="11266" max="11266" width="11.75" style="291" customWidth="1"/>
    <col min="11267" max="11267" width="11.125" style="291" customWidth="1"/>
    <col min="11268" max="11268" width="10.625" style="291" bestFit="1" customWidth="1"/>
    <col min="11269" max="11269" width="9.375" style="291" bestFit="1" customWidth="1"/>
    <col min="11270" max="11270" width="10.625" style="291" bestFit="1" customWidth="1"/>
    <col min="11271" max="11271" width="9.375" style="291" bestFit="1" customWidth="1"/>
    <col min="11272" max="11272" width="9.75" style="291" bestFit="1" customWidth="1"/>
    <col min="11273" max="11273" width="9" style="291" bestFit="1" customWidth="1"/>
    <col min="11274" max="11274" width="9.875" style="291" customWidth="1"/>
    <col min="11275" max="11275" width="11.125" style="291" customWidth="1"/>
    <col min="11276" max="11276" width="10.125" style="291" bestFit="1" customWidth="1"/>
    <col min="11277" max="11277" width="11.25" style="291" customWidth="1"/>
    <col min="11278" max="11278" width="10.625" style="291" bestFit="1" customWidth="1"/>
    <col min="11279" max="11279" width="9.75" style="291" bestFit="1" customWidth="1"/>
    <col min="11280" max="11280" width="11.125" style="291" bestFit="1" customWidth="1"/>
    <col min="11281" max="11281" width="10.125" style="291" bestFit="1" customWidth="1"/>
    <col min="11282" max="11282" width="12.75" style="291" bestFit="1" customWidth="1"/>
    <col min="11283" max="11283" width="10.875" style="291" bestFit="1" customWidth="1"/>
    <col min="11284" max="11284" width="11.125" style="291" bestFit="1" customWidth="1"/>
    <col min="11285" max="11285" width="12.75" style="291" bestFit="1" customWidth="1"/>
    <col min="11286" max="11286" width="10.75" style="291" customWidth="1"/>
    <col min="11287" max="11287" width="8.375" style="291" customWidth="1"/>
    <col min="11288" max="11288" width="9.25" style="291" customWidth="1"/>
    <col min="11289" max="11289" width="10.375" style="291" customWidth="1"/>
    <col min="11290" max="11290" width="11.125" style="291" bestFit="1" customWidth="1"/>
    <col min="11291" max="11291" width="10.125" style="291" bestFit="1" customWidth="1"/>
    <col min="11292" max="11295" width="13.25" style="291" customWidth="1"/>
    <col min="11296" max="11520" width="9" style="291"/>
    <col min="11521" max="11521" width="16.25" style="291" customWidth="1"/>
    <col min="11522" max="11522" width="11.75" style="291" customWidth="1"/>
    <col min="11523" max="11523" width="11.125" style="291" customWidth="1"/>
    <col min="11524" max="11524" width="10.625" style="291" bestFit="1" customWidth="1"/>
    <col min="11525" max="11525" width="9.375" style="291" bestFit="1" customWidth="1"/>
    <col min="11526" max="11526" width="10.625" style="291" bestFit="1" customWidth="1"/>
    <col min="11527" max="11527" width="9.375" style="291" bestFit="1" customWidth="1"/>
    <col min="11528" max="11528" width="9.75" style="291" bestFit="1" customWidth="1"/>
    <col min="11529" max="11529" width="9" style="291" bestFit="1" customWidth="1"/>
    <col min="11530" max="11530" width="9.875" style="291" customWidth="1"/>
    <col min="11531" max="11531" width="11.125" style="291" customWidth="1"/>
    <col min="11532" max="11532" width="10.125" style="291" bestFit="1" customWidth="1"/>
    <col min="11533" max="11533" width="11.25" style="291" customWidth="1"/>
    <col min="11534" max="11534" width="10.625" style="291" bestFit="1" customWidth="1"/>
    <col min="11535" max="11535" width="9.75" style="291" bestFit="1" customWidth="1"/>
    <col min="11536" max="11536" width="11.125" style="291" bestFit="1" customWidth="1"/>
    <col min="11537" max="11537" width="10.125" style="291" bestFit="1" customWidth="1"/>
    <col min="11538" max="11538" width="12.75" style="291" bestFit="1" customWidth="1"/>
    <col min="11539" max="11539" width="10.875" style="291" bestFit="1" customWidth="1"/>
    <col min="11540" max="11540" width="11.125" style="291" bestFit="1" customWidth="1"/>
    <col min="11541" max="11541" width="12.75" style="291" bestFit="1" customWidth="1"/>
    <col min="11542" max="11542" width="10.75" style="291" customWidth="1"/>
    <col min="11543" max="11543" width="8.375" style="291" customWidth="1"/>
    <col min="11544" max="11544" width="9.25" style="291" customWidth="1"/>
    <col min="11545" max="11545" width="10.375" style="291" customWidth="1"/>
    <col min="11546" max="11546" width="11.125" style="291" bestFit="1" customWidth="1"/>
    <col min="11547" max="11547" width="10.125" style="291" bestFit="1" customWidth="1"/>
    <col min="11548" max="11551" width="13.25" style="291" customWidth="1"/>
    <col min="11552" max="11776" width="9" style="291"/>
    <col min="11777" max="11777" width="16.25" style="291" customWidth="1"/>
    <col min="11778" max="11778" width="11.75" style="291" customWidth="1"/>
    <col min="11779" max="11779" width="11.125" style="291" customWidth="1"/>
    <col min="11780" max="11780" width="10.625" style="291" bestFit="1" customWidth="1"/>
    <col min="11781" max="11781" width="9.375" style="291" bestFit="1" customWidth="1"/>
    <col min="11782" max="11782" width="10.625" style="291" bestFit="1" customWidth="1"/>
    <col min="11783" max="11783" width="9.375" style="291" bestFit="1" customWidth="1"/>
    <col min="11784" max="11784" width="9.75" style="291" bestFit="1" customWidth="1"/>
    <col min="11785" max="11785" width="9" style="291" bestFit="1" customWidth="1"/>
    <col min="11786" max="11786" width="9.875" style="291" customWidth="1"/>
    <col min="11787" max="11787" width="11.125" style="291" customWidth="1"/>
    <col min="11788" max="11788" width="10.125" style="291" bestFit="1" customWidth="1"/>
    <col min="11789" max="11789" width="11.25" style="291" customWidth="1"/>
    <col min="11790" max="11790" width="10.625" style="291" bestFit="1" customWidth="1"/>
    <col min="11791" max="11791" width="9.75" style="291" bestFit="1" customWidth="1"/>
    <col min="11792" max="11792" width="11.125" style="291" bestFit="1" customWidth="1"/>
    <col min="11793" max="11793" width="10.125" style="291" bestFit="1" customWidth="1"/>
    <col min="11794" max="11794" width="12.75" style="291" bestFit="1" customWidth="1"/>
    <col min="11795" max="11795" width="10.875" style="291" bestFit="1" customWidth="1"/>
    <col min="11796" max="11796" width="11.125" style="291" bestFit="1" customWidth="1"/>
    <col min="11797" max="11797" width="12.75" style="291" bestFit="1" customWidth="1"/>
    <col min="11798" max="11798" width="10.75" style="291" customWidth="1"/>
    <col min="11799" max="11799" width="8.375" style="291" customWidth="1"/>
    <col min="11800" max="11800" width="9.25" style="291" customWidth="1"/>
    <col min="11801" max="11801" width="10.375" style="291" customWidth="1"/>
    <col min="11802" max="11802" width="11.125" style="291" bestFit="1" customWidth="1"/>
    <col min="11803" max="11803" width="10.125" style="291" bestFit="1" customWidth="1"/>
    <col min="11804" max="11807" width="13.25" style="291" customWidth="1"/>
    <col min="11808" max="12032" width="9" style="291"/>
    <col min="12033" max="12033" width="16.25" style="291" customWidth="1"/>
    <col min="12034" max="12034" width="11.75" style="291" customWidth="1"/>
    <col min="12035" max="12035" width="11.125" style="291" customWidth="1"/>
    <col min="12036" max="12036" width="10.625" style="291" bestFit="1" customWidth="1"/>
    <col min="12037" max="12037" width="9.375" style="291" bestFit="1" customWidth="1"/>
    <col min="12038" max="12038" width="10.625" style="291" bestFit="1" customWidth="1"/>
    <col min="12039" max="12039" width="9.375" style="291" bestFit="1" customWidth="1"/>
    <col min="12040" max="12040" width="9.75" style="291" bestFit="1" customWidth="1"/>
    <col min="12041" max="12041" width="9" style="291" bestFit="1" customWidth="1"/>
    <col min="12042" max="12042" width="9.875" style="291" customWidth="1"/>
    <col min="12043" max="12043" width="11.125" style="291" customWidth="1"/>
    <col min="12044" max="12044" width="10.125" style="291" bestFit="1" customWidth="1"/>
    <col min="12045" max="12045" width="11.25" style="291" customWidth="1"/>
    <col min="12046" max="12046" width="10.625" style="291" bestFit="1" customWidth="1"/>
    <col min="12047" max="12047" width="9.75" style="291" bestFit="1" customWidth="1"/>
    <col min="12048" max="12048" width="11.125" style="291" bestFit="1" customWidth="1"/>
    <col min="12049" max="12049" width="10.125" style="291" bestFit="1" customWidth="1"/>
    <col min="12050" max="12050" width="12.75" style="291" bestFit="1" customWidth="1"/>
    <col min="12051" max="12051" width="10.875" style="291" bestFit="1" customWidth="1"/>
    <col min="12052" max="12052" width="11.125" style="291" bestFit="1" customWidth="1"/>
    <col min="12053" max="12053" width="12.75" style="291" bestFit="1" customWidth="1"/>
    <col min="12054" max="12054" width="10.75" style="291" customWidth="1"/>
    <col min="12055" max="12055" width="8.375" style="291" customWidth="1"/>
    <col min="12056" max="12056" width="9.25" style="291" customWidth="1"/>
    <col min="12057" max="12057" width="10.375" style="291" customWidth="1"/>
    <col min="12058" max="12058" width="11.125" style="291" bestFit="1" customWidth="1"/>
    <col min="12059" max="12059" width="10.125" style="291" bestFit="1" customWidth="1"/>
    <col min="12060" max="12063" width="13.25" style="291" customWidth="1"/>
    <col min="12064" max="12288" width="9" style="291"/>
    <col min="12289" max="12289" width="16.25" style="291" customWidth="1"/>
    <col min="12290" max="12290" width="11.75" style="291" customWidth="1"/>
    <col min="12291" max="12291" width="11.125" style="291" customWidth="1"/>
    <col min="12292" max="12292" width="10.625" style="291" bestFit="1" customWidth="1"/>
    <col min="12293" max="12293" width="9.375" style="291" bestFit="1" customWidth="1"/>
    <col min="12294" max="12294" width="10.625" style="291" bestFit="1" customWidth="1"/>
    <col min="12295" max="12295" width="9.375" style="291" bestFit="1" customWidth="1"/>
    <col min="12296" max="12296" width="9.75" style="291" bestFit="1" customWidth="1"/>
    <col min="12297" max="12297" width="9" style="291" bestFit="1" customWidth="1"/>
    <col min="12298" max="12298" width="9.875" style="291" customWidth="1"/>
    <col min="12299" max="12299" width="11.125" style="291" customWidth="1"/>
    <col min="12300" max="12300" width="10.125" style="291" bestFit="1" customWidth="1"/>
    <col min="12301" max="12301" width="11.25" style="291" customWidth="1"/>
    <col min="12302" max="12302" width="10.625" style="291" bestFit="1" customWidth="1"/>
    <col min="12303" max="12303" width="9.75" style="291" bestFit="1" customWidth="1"/>
    <col min="12304" max="12304" width="11.125" style="291" bestFit="1" customWidth="1"/>
    <col min="12305" max="12305" width="10.125" style="291" bestFit="1" customWidth="1"/>
    <col min="12306" max="12306" width="12.75" style="291" bestFit="1" customWidth="1"/>
    <col min="12307" max="12307" width="10.875" style="291" bestFit="1" customWidth="1"/>
    <col min="12308" max="12308" width="11.125" style="291" bestFit="1" customWidth="1"/>
    <col min="12309" max="12309" width="12.75" style="291" bestFit="1" customWidth="1"/>
    <col min="12310" max="12310" width="10.75" style="291" customWidth="1"/>
    <col min="12311" max="12311" width="8.375" style="291" customWidth="1"/>
    <col min="12312" max="12312" width="9.25" style="291" customWidth="1"/>
    <col min="12313" max="12313" width="10.375" style="291" customWidth="1"/>
    <col min="12314" max="12314" width="11.125" style="291" bestFit="1" customWidth="1"/>
    <col min="12315" max="12315" width="10.125" style="291" bestFit="1" customWidth="1"/>
    <col min="12316" max="12319" width="13.25" style="291" customWidth="1"/>
    <col min="12320" max="12544" width="9" style="291"/>
    <col min="12545" max="12545" width="16.25" style="291" customWidth="1"/>
    <col min="12546" max="12546" width="11.75" style="291" customWidth="1"/>
    <col min="12547" max="12547" width="11.125" style="291" customWidth="1"/>
    <col min="12548" max="12548" width="10.625" style="291" bestFit="1" customWidth="1"/>
    <col min="12549" max="12549" width="9.375" style="291" bestFit="1" customWidth="1"/>
    <col min="12550" max="12550" width="10.625" style="291" bestFit="1" customWidth="1"/>
    <col min="12551" max="12551" width="9.375" style="291" bestFit="1" customWidth="1"/>
    <col min="12552" max="12552" width="9.75" style="291" bestFit="1" customWidth="1"/>
    <col min="12553" max="12553" width="9" style="291" bestFit="1" customWidth="1"/>
    <col min="12554" max="12554" width="9.875" style="291" customWidth="1"/>
    <col min="12555" max="12555" width="11.125" style="291" customWidth="1"/>
    <col min="12556" max="12556" width="10.125" style="291" bestFit="1" customWidth="1"/>
    <col min="12557" max="12557" width="11.25" style="291" customWidth="1"/>
    <col min="12558" max="12558" width="10.625" style="291" bestFit="1" customWidth="1"/>
    <col min="12559" max="12559" width="9.75" style="291" bestFit="1" customWidth="1"/>
    <col min="12560" max="12560" width="11.125" style="291" bestFit="1" customWidth="1"/>
    <col min="12561" max="12561" width="10.125" style="291" bestFit="1" customWidth="1"/>
    <col min="12562" max="12562" width="12.75" style="291" bestFit="1" customWidth="1"/>
    <col min="12563" max="12563" width="10.875" style="291" bestFit="1" customWidth="1"/>
    <col min="12564" max="12564" width="11.125" style="291" bestFit="1" customWidth="1"/>
    <col min="12565" max="12565" width="12.75" style="291" bestFit="1" customWidth="1"/>
    <col min="12566" max="12566" width="10.75" style="291" customWidth="1"/>
    <col min="12567" max="12567" width="8.375" style="291" customWidth="1"/>
    <col min="12568" max="12568" width="9.25" style="291" customWidth="1"/>
    <col min="12569" max="12569" width="10.375" style="291" customWidth="1"/>
    <col min="12570" max="12570" width="11.125" style="291" bestFit="1" customWidth="1"/>
    <col min="12571" max="12571" width="10.125" style="291" bestFit="1" customWidth="1"/>
    <col min="12572" max="12575" width="13.25" style="291" customWidth="1"/>
    <col min="12576" max="12800" width="9" style="291"/>
    <col min="12801" max="12801" width="16.25" style="291" customWidth="1"/>
    <col min="12802" max="12802" width="11.75" style="291" customWidth="1"/>
    <col min="12803" max="12803" width="11.125" style="291" customWidth="1"/>
    <col min="12804" max="12804" width="10.625" style="291" bestFit="1" customWidth="1"/>
    <col min="12805" max="12805" width="9.375" style="291" bestFit="1" customWidth="1"/>
    <col min="12806" max="12806" width="10.625" style="291" bestFit="1" customWidth="1"/>
    <col min="12807" max="12807" width="9.375" style="291" bestFit="1" customWidth="1"/>
    <col min="12808" max="12808" width="9.75" style="291" bestFit="1" customWidth="1"/>
    <col min="12809" max="12809" width="9" style="291" bestFit="1" customWidth="1"/>
    <col min="12810" max="12810" width="9.875" style="291" customWidth="1"/>
    <col min="12811" max="12811" width="11.125" style="291" customWidth="1"/>
    <col min="12812" max="12812" width="10.125" style="291" bestFit="1" customWidth="1"/>
    <col min="12813" max="12813" width="11.25" style="291" customWidth="1"/>
    <col min="12814" max="12814" width="10.625" style="291" bestFit="1" customWidth="1"/>
    <col min="12815" max="12815" width="9.75" style="291" bestFit="1" customWidth="1"/>
    <col min="12816" max="12816" width="11.125" style="291" bestFit="1" customWidth="1"/>
    <col min="12817" max="12817" width="10.125" style="291" bestFit="1" customWidth="1"/>
    <col min="12818" max="12818" width="12.75" style="291" bestFit="1" customWidth="1"/>
    <col min="12819" max="12819" width="10.875" style="291" bestFit="1" customWidth="1"/>
    <col min="12820" max="12820" width="11.125" style="291" bestFit="1" customWidth="1"/>
    <col min="12821" max="12821" width="12.75" style="291" bestFit="1" customWidth="1"/>
    <col min="12822" max="12822" width="10.75" style="291" customWidth="1"/>
    <col min="12823" max="12823" width="8.375" style="291" customWidth="1"/>
    <col min="12824" max="12824" width="9.25" style="291" customWidth="1"/>
    <col min="12825" max="12825" width="10.375" style="291" customWidth="1"/>
    <col min="12826" max="12826" width="11.125" style="291" bestFit="1" customWidth="1"/>
    <col min="12827" max="12827" width="10.125" style="291" bestFit="1" customWidth="1"/>
    <col min="12828" max="12831" width="13.25" style="291" customWidth="1"/>
    <col min="12832" max="13056" width="9" style="291"/>
    <col min="13057" max="13057" width="16.25" style="291" customWidth="1"/>
    <col min="13058" max="13058" width="11.75" style="291" customWidth="1"/>
    <col min="13059" max="13059" width="11.125" style="291" customWidth="1"/>
    <col min="13060" max="13060" width="10.625" style="291" bestFit="1" customWidth="1"/>
    <col min="13061" max="13061" width="9.375" style="291" bestFit="1" customWidth="1"/>
    <col min="13062" max="13062" width="10.625" style="291" bestFit="1" customWidth="1"/>
    <col min="13063" max="13063" width="9.375" style="291" bestFit="1" customWidth="1"/>
    <col min="13064" max="13064" width="9.75" style="291" bestFit="1" customWidth="1"/>
    <col min="13065" max="13065" width="9" style="291" bestFit="1" customWidth="1"/>
    <col min="13066" max="13066" width="9.875" style="291" customWidth="1"/>
    <col min="13067" max="13067" width="11.125" style="291" customWidth="1"/>
    <col min="13068" max="13068" width="10.125" style="291" bestFit="1" customWidth="1"/>
    <col min="13069" max="13069" width="11.25" style="291" customWidth="1"/>
    <col min="13070" max="13070" width="10.625" style="291" bestFit="1" customWidth="1"/>
    <col min="13071" max="13071" width="9.75" style="291" bestFit="1" customWidth="1"/>
    <col min="13072" max="13072" width="11.125" style="291" bestFit="1" customWidth="1"/>
    <col min="13073" max="13073" width="10.125" style="291" bestFit="1" customWidth="1"/>
    <col min="13074" max="13074" width="12.75" style="291" bestFit="1" customWidth="1"/>
    <col min="13075" max="13075" width="10.875" style="291" bestFit="1" customWidth="1"/>
    <col min="13076" max="13076" width="11.125" style="291" bestFit="1" customWidth="1"/>
    <col min="13077" max="13077" width="12.75" style="291" bestFit="1" customWidth="1"/>
    <col min="13078" max="13078" width="10.75" style="291" customWidth="1"/>
    <col min="13079" max="13079" width="8.375" style="291" customWidth="1"/>
    <col min="13080" max="13080" width="9.25" style="291" customWidth="1"/>
    <col min="13081" max="13081" width="10.375" style="291" customWidth="1"/>
    <col min="13082" max="13082" width="11.125" style="291" bestFit="1" customWidth="1"/>
    <col min="13083" max="13083" width="10.125" style="291" bestFit="1" customWidth="1"/>
    <col min="13084" max="13087" width="13.25" style="291" customWidth="1"/>
    <col min="13088" max="13312" width="9" style="291"/>
    <col min="13313" max="13313" width="16.25" style="291" customWidth="1"/>
    <col min="13314" max="13314" width="11.75" style="291" customWidth="1"/>
    <col min="13315" max="13315" width="11.125" style="291" customWidth="1"/>
    <col min="13316" max="13316" width="10.625" style="291" bestFit="1" customWidth="1"/>
    <col min="13317" max="13317" width="9.375" style="291" bestFit="1" customWidth="1"/>
    <col min="13318" max="13318" width="10.625" style="291" bestFit="1" customWidth="1"/>
    <col min="13319" max="13319" width="9.375" style="291" bestFit="1" customWidth="1"/>
    <col min="13320" max="13320" width="9.75" style="291" bestFit="1" customWidth="1"/>
    <col min="13321" max="13321" width="9" style="291" bestFit="1" customWidth="1"/>
    <col min="13322" max="13322" width="9.875" style="291" customWidth="1"/>
    <col min="13323" max="13323" width="11.125" style="291" customWidth="1"/>
    <col min="13324" max="13324" width="10.125" style="291" bestFit="1" customWidth="1"/>
    <col min="13325" max="13325" width="11.25" style="291" customWidth="1"/>
    <col min="13326" max="13326" width="10.625" style="291" bestFit="1" customWidth="1"/>
    <col min="13327" max="13327" width="9.75" style="291" bestFit="1" customWidth="1"/>
    <col min="13328" max="13328" width="11.125" style="291" bestFit="1" customWidth="1"/>
    <col min="13329" max="13329" width="10.125" style="291" bestFit="1" customWidth="1"/>
    <col min="13330" max="13330" width="12.75" style="291" bestFit="1" customWidth="1"/>
    <col min="13331" max="13331" width="10.875" style="291" bestFit="1" customWidth="1"/>
    <col min="13332" max="13332" width="11.125" style="291" bestFit="1" customWidth="1"/>
    <col min="13333" max="13333" width="12.75" style="291" bestFit="1" customWidth="1"/>
    <col min="13334" max="13334" width="10.75" style="291" customWidth="1"/>
    <col min="13335" max="13335" width="8.375" style="291" customWidth="1"/>
    <col min="13336" max="13336" width="9.25" style="291" customWidth="1"/>
    <col min="13337" max="13337" width="10.375" style="291" customWidth="1"/>
    <col min="13338" max="13338" width="11.125" style="291" bestFit="1" customWidth="1"/>
    <col min="13339" max="13339" width="10.125" style="291" bestFit="1" customWidth="1"/>
    <col min="13340" max="13343" width="13.25" style="291" customWidth="1"/>
    <col min="13344" max="13568" width="9" style="291"/>
    <col min="13569" max="13569" width="16.25" style="291" customWidth="1"/>
    <col min="13570" max="13570" width="11.75" style="291" customWidth="1"/>
    <col min="13571" max="13571" width="11.125" style="291" customWidth="1"/>
    <col min="13572" max="13572" width="10.625" style="291" bestFit="1" customWidth="1"/>
    <col min="13573" max="13573" width="9.375" style="291" bestFit="1" customWidth="1"/>
    <col min="13574" max="13574" width="10.625" style="291" bestFit="1" customWidth="1"/>
    <col min="13575" max="13575" width="9.375" style="291" bestFit="1" customWidth="1"/>
    <col min="13576" max="13576" width="9.75" style="291" bestFit="1" customWidth="1"/>
    <col min="13577" max="13577" width="9" style="291" bestFit="1" customWidth="1"/>
    <col min="13578" max="13578" width="9.875" style="291" customWidth="1"/>
    <col min="13579" max="13579" width="11.125" style="291" customWidth="1"/>
    <col min="13580" max="13580" width="10.125" style="291" bestFit="1" customWidth="1"/>
    <col min="13581" max="13581" width="11.25" style="291" customWidth="1"/>
    <col min="13582" max="13582" width="10.625" style="291" bestFit="1" customWidth="1"/>
    <col min="13583" max="13583" width="9.75" style="291" bestFit="1" customWidth="1"/>
    <col min="13584" max="13584" width="11.125" style="291" bestFit="1" customWidth="1"/>
    <col min="13585" max="13585" width="10.125" style="291" bestFit="1" customWidth="1"/>
    <col min="13586" max="13586" width="12.75" style="291" bestFit="1" customWidth="1"/>
    <col min="13587" max="13587" width="10.875" style="291" bestFit="1" customWidth="1"/>
    <col min="13588" max="13588" width="11.125" style="291" bestFit="1" customWidth="1"/>
    <col min="13589" max="13589" width="12.75" style="291" bestFit="1" customWidth="1"/>
    <col min="13590" max="13590" width="10.75" style="291" customWidth="1"/>
    <col min="13591" max="13591" width="8.375" style="291" customWidth="1"/>
    <col min="13592" max="13592" width="9.25" style="291" customWidth="1"/>
    <col min="13593" max="13593" width="10.375" style="291" customWidth="1"/>
    <col min="13594" max="13594" width="11.125" style="291" bestFit="1" customWidth="1"/>
    <col min="13595" max="13595" width="10.125" style="291" bestFit="1" customWidth="1"/>
    <col min="13596" max="13599" width="13.25" style="291" customWidth="1"/>
    <col min="13600" max="13824" width="9" style="291"/>
    <col min="13825" max="13825" width="16.25" style="291" customWidth="1"/>
    <col min="13826" max="13826" width="11.75" style="291" customWidth="1"/>
    <col min="13827" max="13827" width="11.125" style="291" customWidth="1"/>
    <col min="13828" max="13828" width="10.625" style="291" bestFit="1" customWidth="1"/>
    <col min="13829" max="13829" width="9.375" style="291" bestFit="1" customWidth="1"/>
    <col min="13830" max="13830" width="10.625" style="291" bestFit="1" customWidth="1"/>
    <col min="13831" max="13831" width="9.375" style="291" bestFit="1" customWidth="1"/>
    <col min="13832" max="13832" width="9.75" style="291" bestFit="1" customWidth="1"/>
    <col min="13833" max="13833" width="9" style="291" bestFit="1" customWidth="1"/>
    <col min="13834" max="13834" width="9.875" style="291" customWidth="1"/>
    <col min="13835" max="13835" width="11.125" style="291" customWidth="1"/>
    <col min="13836" max="13836" width="10.125" style="291" bestFit="1" customWidth="1"/>
    <col min="13837" max="13837" width="11.25" style="291" customWidth="1"/>
    <col min="13838" max="13838" width="10.625" style="291" bestFit="1" customWidth="1"/>
    <col min="13839" max="13839" width="9.75" style="291" bestFit="1" customWidth="1"/>
    <col min="13840" max="13840" width="11.125" style="291" bestFit="1" customWidth="1"/>
    <col min="13841" max="13841" width="10.125" style="291" bestFit="1" customWidth="1"/>
    <col min="13842" max="13842" width="12.75" style="291" bestFit="1" customWidth="1"/>
    <col min="13843" max="13843" width="10.875" style="291" bestFit="1" customWidth="1"/>
    <col min="13844" max="13844" width="11.125" style="291" bestFit="1" customWidth="1"/>
    <col min="13845" max="13845" width="12.75" style="291" bestFit="1" customWidth="1"/>
    <col min="13846" max="13846" width="10.75" style="291" customWidth="1"/>
    <col min="13847" max="13847" width="8.375" style="291" customWidth="1"/>
    <col min="13848" max="13848" width="9.25" style="291" customWidth="1"/>
    <col min="13849" max="13849" width="10.375" style="291" customWidth="1"/>
    <col min="13850" max="13850" width="11.125" style="291" bestFit="1" customWidth="1"/>
    <col min="13851" max="13851" width="10.125" style="291" bestFit="1" customWidth="1"/>
    <col min="13852" max="13855" width="13.25" style="291" customWidth="1"/>
    <col min="13856" max="14080" width="9" style="291"/>
    <col min="14081" max="14081" width="16.25" style="291" customWidth="1"/>
    <col min="14082" max="14082" width="11.75" style="291" customWidth="1"/>
    <col min="14083" max="14083" width="11.125" style="291" customWidth="1"/>
    <col min="14084" max="14084" width="10.625" style="291" bestFit="1" customWidth="1"/>
    <col min="14085" max="14085" width="9.375" style="291" bestFit="1" customWidth="1"/>
    <col min="14086" max="14086" width="10.625" style="291" bestFit="1" customWidth="1"/>
    <col min="14087" max="14087" width="9.375" style="291" bestFit="1" customWidth="1"/>
    <col min="14088" max="14088" width="9.75" style="291" bestFit="1" customWidth="1"/>
    <col min="14089" max="14089" width="9" style="291" bestFit="1" customWidth="1"/>
    <col min="14090" max="14090" width="9.875" style="291" customWidth="1"/>
    <col min="14091" max="14091" width="11.125" style="291" customWidth="1"/>
    <col min="14092" max="14092" width="10.125" style="291" bestFit="1" customWidth="1"/>
    <col min="14093" max="14093" width="11.25" style="291" customWidth="1"/>
    <col min="14094" max="14094" width="10.625" style="291" bestFit="1" customWidth="1"/>
    <col min="14095" max="14095" width="9.75" style="291" bestFit="1" customWidth="1"/>
    <col min="14096" max="14096" width="11.125" style="291" bestFit="1" customWidth="1"/>
    <col min="14097" max="14097" width="10.125" style="291" bestFit="1" customWidth="1"/>
    <col min="14098" max="14098" width="12.75" style="291" bestFit="1" customWidth="1"/>
    <col min="14099" max="14099" width="10.875" style="291" bestFit="1" customWidth="1"/>
    <col min="14100" max="14100" width="11.125" style="291" bestFit="1" customWidth="1"/>
    <col min="14101" max="14101" width="12.75" style="291" bestFit="1" customWidth="1"/>
    <col min="14102" max="14102" width="10.75" style="291" customWidth="1"/>
    <col min="14103" max="14103" width="8.375" style="291" customWidth="1"/>
    <col min="14104" max="14104" width="9.25" style="291" customWidth="1"/>
    <col min="14105" max="14105" width="10.375" style="291" customWidth="1"/>
    <col min="14106" max="14106" width="11.125" style="291" bestFit="1" customWidth="1"/>
    <col min="14107" max="14107" width="10.125" style="291" bestFit="1" customWidth="1"/>
    <col min="14108" max="14111" width="13.25" style="291" customWidth="1"/>
    <col min="14112" max="14336" width="9" style="291"/>
    <col min="14337" max="14337" width="16.25" style="291" customWidth="1"/>
    <col min="14338" max="14338" width="11.75" style="291" customWidth="1"/>
    <col min="14339" max="14339" width="11.125" style="291" customWidth="1"/>
    <col min="14340" max="14340" width="10.625" style="291" bestFit="1" customWidth="1"/>
    <col min="14341" max="14341" width="9.375" style="291" bestFit="1" customWidth="1"/>
    <col min="14342" max="14342" width="10.625" style="291" bestFit="1" customWidth="1"/>
    <col min="14343" max="14343" width="9.375" style="291" bestFit="1" customWidth="1"/>
    <col min="14344" max="14344" width="9.75" style="291" bestFit="1" customWidth="1"/>
    <col min="14345" max="14345" width="9" style="291" bestFit="1" customWidth="1"/>
    <col min="14346" max="14346" width="9.875" style="291" customWidth="1"/>
    <col min="14347" max="14347" width="11.125" style="291" customWidth="1"/>
    <col min="14348" max="14348" width="10.125" style="291" bestFit="1" customWidth="1"/>
    <col min="14349" max="14349" width="11.25" style="291" customWidth="1"/>
    <col min="14350" max="14350" width="10.625" style="291" bestFit="1" customWidth="1"/>
    <col min="14351" max="14351" width="9.75" style="291" bestFit="1" customWidth="1"/>
    <col min="14352" max="14352" width="11.125" style="291" bestFit="1" customWidth="1"/>
    <col min="14353" max="14353" width="10.125" style="291" bestFit="1" customWidth="1"/>
    <col min="14354" max="14354" width="12.75" style="291" bestFit="1" customWidth="1"/>
    <col min="14355" max="14355" width="10.875" style="291" bestFit="1" customWidth="1"/>
    <col min="14356" max="14356" width="11.125" style="291" bestFit="1" customWidth="1"/>
    <col min="14357" max="14357" width="12.75" style="291" bestFit="1" customWidth="1"/>
    <col min="14358" max="14358" width="10.75" style="291" customWidth="1"/>
    <col min="14359" max="14359" width="8.375" style="291" customWidth="1"/>
    <col min="14360" max="14360" width="9.25" style="291" customWidth="1"/>
    <col min="14361" max="14361" width="10.375" style="291" customWidth="1"/>
    <col min="14362" max="14362" width="11.125" style="291" bestFit="1" customWidth="1"/>
    <col min="14363" max="14363" width="10.125" style="291" bestFit="1" customWidth="1"/>
    <col min="14364" max="14367" width="13.25" style="291" customWidth="1"/>
    <col min="14368" max="14592" width="9" style="291"/>
    <col min="14593" max="14593" width="16.25" style="291" customWidth="1"/>
    <col min="14594" max="14594" width="11.75" style="291" customWidth="1"/>
    <col min="14595" max="14595" width="11.125" style="291" customWidth="1"/>
    <col min="14596" max="14596" width="10.625" style="291" bestFit="1" customWidth="1"/>
    <col min="14597" max="14597" width="9.375" style="291" bestFit="1" customWidth="1"/>
    <col min="14598" max="14598" width="10.625" style="291" bestFit="1" customWidth="1"/>
    <col min="14599" max="14599" width="9.375" style="291" bestFit="1" customWidth="1"/>
    <col min="14600" max="14600" width="9.75" style="291" bestFit="1" customWidth="1"/>
    <col min="14601" max="14601" width="9" style="291" bestFit="1" customWidth="1"/>
    <col min="14602" max="14602" width="9.875" style="291" customWidth="1"/>
    <col min="14603" max="14603" width="11.125" style="291" customWidth="1"/>
    <col min="14604" max="14604" width="10.125" style="291" bestFit="1" customWidth="1"/>
    <col min="14605" max="14605" width="11.25" style="291" customWidth="1"/>
    <col min="14606" max="14606" width="10.625" style="291" bestFit="1" customWidth="1"/>
    <col min="14607" max="14607" width="9.75" style="291" bestFit="1" customWidth="1"/>
    <col min="14608" max="14608" width="11.125" style="291" bestFit="1" customWidth="1"/>
    <col min="14609" max="14609" width="10.125" style="291" bestFit="1" customWidth="1"/>
    <col min="14610" max="14610" width="12.75" style="291" bestFit="1" customWidth="1"/>
    <col min="14611" max="14611" width="10.875" style="291" bestFit="1" customWidth="1"/>
    <col min="14612" max="14612" width="11.125" style="291" bestFit="1" customWidth="1"/>
    <col min="14613" max="14613" width="12.75" style="291" bestFit="1" customWidth="1"/>
    <col min="14614" max="14614" width="10.75" style="291" customWidth="1"/>
    <col min="14615" max="14615" width="8.375" style="291" customWidth="1"/>
    <col min="14616" max="14616" width="9.25" style="291" customWidth="1"/>
    <col min="14617" max="14617" width="10.375" style="291" customWidth="1"/>
    <col min="14618" max="14618" width="11.125" style="291" bestFit="1" customWidth="1"/>
    <col min="14619" max="14619" width="10.125" style="291" bestFit="1" customWidth="1"/>
    <col min="14620" max="14623" width="13.25" style="291" customWidth="1"/>
    <col min="14624" max="14848" width="9" style="291"/>
    <col min="14849" max="14849" width="16.25" style="291" customWidth="1"/>
    <col min="14850" max="14850" width="11.75" style="291" customWidth="1"/>
    <col min="14851" max="14851" width="11.125" style="291" customWidth="1"/>
    <col min="14852" max="14852" width="10.625" style="291" bestFit="1" customWidth="1"/>
    <col min="14853" max="14853" width="9.375" style="291" bestFit="1" customWidth="1"/>
    <col min="14854" max="14854" width="10.625" style="291" bestFit="1" customWidth="1"/>
    <col min="14855" max="14855" width="9.375" style="291" bestFit="1" customWidth="1"/>
    <col min="14856" max="14856" width="9.75" style="291" bestFit="1" customWidth="1"/>
    <col min="14857" max="14857" width="9" style="291" bestFit="1" customWidth="1"/>
    <col min="14858" max="14858" width="9.875" style="291" customWidth="1"/>
    <col min="14859" max="14859" width="11.125" style="291" customWidth="1"/>
    <col min="14860" max="14860" width="10.125" style="291" bestFit="1" customWidth="1"/>
    <col min="14861" max="14861" width="11.25" style="291" customWidth="1"/>
    <col min="14862" max="14862" width="10.625" style="291" bestFit="1" customWidth="1"/>
    <col min="14863" max="14863" width="9.75" style="291" bestFit="1" customWidth="1"/>
    <col min="14864" max="14864" width="11.125" style="291" bestFit="1" customWidth="1"/>
    <col min="14865" max="14865" width="10.125" style="291" bestFit="1" customWidth="1"/>
    <col min="14866" max="14866" width="12.75" style="291" bestFit="1" customWidth="1"/>
    <col min="14867" max="14867" width="10.875" style="291" bestFit="1" customWidth="1"/>
    <col min="14868" max="14868" width="11.125" style="291" bestFit="1" customWidth="1"/>
    <col min="14869" max="14869" width="12.75" style="291" bestFit="1" customWidth="1"/>
    <col min="14870" max="14870" width="10.75" style="291" customWidth="1"/>
    <col min="14871" max="14871" width="8.375" style="291" customWidth="1"/>
    <col min="14872" max="14872" width="9.25" style="291" customWidth="1"/>
    <col min="14873" max="14873" width="10.375" style="291" customWidth="1"/>
    <col min="14874" max="14874" width="11.125" style="291" bestFit="1" customWidth="1"/>
    <col min="14875" max="14875" width="10.125" style="291" bestFit="1" customWidth="1"/>
    <col min="14876" max="14879" width="13.25" style="291" customWidth="1"/>
    <col min="14880" max="15104" width="9" style="291"/>
    <col min="15105" max="15105" width="16.25" style="291" customWidth="1"/>
    <col min="15106" max="15106" width="11.75" style="291" customWidth="1"/>
    <col min="15107" max="15107" width="11.125" style="291" customWidth="1"/>
    <col min="15108" max="15108" width="10.625" style="291" bestFit="1" customWidth="1"/>
    <col min="15109" max="15109" width="9.375" style="291" bestFit="1" customWidth="1"/>
    <col min="15110" max="15110" width="10.625" style="291" bestFit="1" customWidth="1"/>
    <col min="15111" max="15111" width="9.375" style="291" bestFit="1" customWidth="1"/>
    <col min="15112" max="15112" width="9.75" style="291" bestFit="1" customWidth="1"/>
    <col min="15113" max="15113" width="9" style="291" bestFit="1" customWidth="1"/>
    <col min="15114" max="15114" width="9.875" style="291" customWidth="1"/>
    <col min="15115" max="15115" width="11.125" style="291" customWidth="1"/>
    <col min="15116" max="15116" width="10.125" style="291" bestFit="1" customWidth="1"/>
    <col min="15117" max="15117" width="11.25" style="291" customWidth="1"/>
    <col min="15118" max="15118" width="10.625" style="291" bestFit="1" customWidth="1"/>
    <col min="15119" max="15119" width="9.75" style="291" bestFit="1" customWidth="1"/>
    <col min="15120" max="15120" width="11.125" style="291" bestFit="1" customWidth="1"/>
    <col min="15121" max="15121" width="10.125" style="291" bestFit="1" customWidth="1"/>
    <col min="15122" max="15122" width="12.75" style="291" bestFit="1" customWidth="1"/>
    <col min="15123" max="15123" width="10.875" style="291" bestFit="1" customWidth="1"/>
    <col min="15124" max="15124" width="11.125" style="291" bestFit="1" customWidth="1"/>
    <col min="15125" max="15125" width="12.75" style="291" bestFit="1" customWidth="1"/>
    <col min="15126" max="15126" width="10.75" style="291" customWidth="1"/>
    <col min="15127" max="15127" width="8.375" style="291" customWidth="1"/>
    <col min="15128" max="15128" width="9.25" style="291" customWidth="1"/>
    <col min="15129" max="15129" width="10.375" style="291" customWidth="1"/>
    <col min="15130" max="15130" width="11.125" style="291" bestFit="1" customWidth="1"/>
    <col min="15131" max="15131" width="10.125" style="291" bestFit="1" customWidth="1"/>
    <col min="15132" max="15135" width="13.25" style="291" customWidth="1"/>
    <col min="15136" max="15360" width="9" style="291"/>
    <col min="15361" max="15361" width="16.25" style="291" customWidth="1"/>
    <col min="15362" max="15362" width="11.75" style="291" customWidth="1"/>
    <col min="15363" max="15363" width="11.125" style="291" customWidth="1"/>
    <col min="15364" max="15364" width="10.625" style="291" bestFit="1" customWidth="1"/>
    <col min="15365" max="15365" width="9.375" style="291" bestFit="1" customWidth="1"/>
    <col min="15366" max="15366" width="10.625" style="291" bestFit="1" customWidth="1"/>
    <col min="15367" max="15367" width="9.375" style="291" bestFit="1" customWidth="1"/>
    <col min="15368" max="15368" width="9.75" style="291" bestFit="1" customWidth="1"/>
    <col min="15369" max="15369" width="9" style="291" bestFit="1" customWidth="1"/>
    <col min="15370" max="15370" width="9.875" style="291" customWidth="1"/>
    <col min="15371" max="15371" width="11.125" style="291" customWidth="1"/>
    <col min="15372" max="15372" width="10.125" style="291" bestFit="1" customWidth="1"/>
    <col min="15373" max="15373" width="11.25" style="291" customWidth="1"/>
    <col min="15374" max="15374" width="10.625" style="291" bestFit="1" customWidth="1"/>
    <col min="15375" max="15375" width="9.75" style="291" bestFit="1" customWidth="1"/>
    <col min="15376" max="15376" width="11.125" style="291" bestFit="1" customWidth="1"/>
    <col min="15377" max="15377" width="10.125" style="291" bestFit="1" customWidth="1"/>
    <col min="15378" max="15378" width="12.75" style="291" bestFit="1" customWidth="1"/>
    <col min="15379" max="15379" width="10.875" style="291" bestFit="1" customWidth="1"/>
    <col min="15380" max="15380" width="11.125" style="291" bestFit="1" customWidth="1"/>
    <col min="15381" max="15381" width="12.75" style="291" bestFit="1" customWidth="1"/>
    <col min="15382" max="15382" width="10.75" style="291" customWidth="1"/>
    <col min="15383" max="15383" width="8.375" style="291" customWidth="1"/>
    <col min="15384" max="15384" width="9.25" style="291" customWidth="1"/>
    <col min="15385" max="15385" width="10.375" style="291" customWidth="1"/>
    <col min="15386" max="15386" width="11.125" style="291" bestFit="1" customWidth="1"/>
    <col min="15387" max="15387" width="10.125" style="291" bestFit="1" customWidth="1"/>
    <col min="15388" max="15391" width="13.25" style="291" customWidth="1"/>
    <col min="15392" max="15616" width="9" style="291"/>
    <col min="15617" max="15617" width="16.25" style="291" customWidth="1"/>
    <col min="15618" max="15618" width="11.75" style="291" customWidth="1"/>
    <col min="15619" max="15619" width="11.125" style="291" customWidth="1"/>
    <col min="15620" max="15620" width="10.625" style="291" bestFit="1" customWidth="1"/>
    <col min="15621" max="15621" width="9.375" style="291" bestFit="1" customWidth="1"/>
    <col min="15622" max="15622" width="10.625" style="291" bestFit="1" customWidth="1"/>
    <col min="15623" max="15623" width="9.375" style="291" bestFit="1" customWidth="1"/>
    <col min="15624" max="15624" width="9.75" style="291" bestFit="1" customWidth="1"/>
    <col min="15625" max="15625" width="9" style="291" bestFit="1" customWidth="1"/>
    <col min="15626" max="15626" width="9.875" style="291" customWidth="1"/>
    <col min="15627" max="15627" width="11.125" style="291" customWidth="1"/>
    <col min="15628" max="15628" width="10.125" style="291" bestFit="1" customWidth="1"/>
    <col min="15629" max="15629" width="11.25" style="291" customWidth="1"/>
    <col min="15630" max="15630" width="10.625" style="291" bestFit="1" customWidth="1"/>
    <col min="15631" max="15631" width="9.75" style="291" bestFit="1" customWidth="1"/>
    <col min="15632" max="15632" width="11.125" style="291" bestFit="1" customWidth="1"/>
    <col min="15633" max="15633" width="10.125" style="291" bestFit="1" customWidth="1"/>
    <col min="15634" max="15634" width="12.75" style="291" bestFit="1" customWidth="1"/>
    <col min="15635" max="15635" width="10.875" style="291" bestFit="1" customWidth="1"/>
    <col min="15636" max="15636" width="11.125" style="291" bestFit="1" customWidth="1"/>
    <col min="15637" max="15637" width="12.75" style="291" bestFit="1" customWidth="1"/>
    <col min="15638" max="15638" width="10.75" style="291" customWidth="1"/>
    <col min="15639" max="15639" width="8.375" style="291" customWidth="1"/>
    <col min="15640" max="15640" width="9.25" style="291" customWidth="1"/>
    <col min="15641" max="15641" width="10.375" style="291" customWidth="1"/>
    <col min="15642" max="15642" width="11.125" style="291" bestFit="1" customWidth="1"/>
    <col min="15643" max="15643" width="10.125" style="291" bestFit="1" customWidth="1"/>
    <col min="15644" max="15647" width="13.25" style="291" customWidth="1"/>
    <col min="15648" max="15872" width="9" style="291"/>
    <col min="15873" max="15873" width="16.25" style="291" customWidth="1"/>
    <col min="15874" max="15874" width="11.75" style="291" customWidth="1"/>
    <col min="15875" max="15875" width="11.125" style="291" customWidth="1"/>
    <col min="15876" max="15876" width="10.625" style="291" bestFit="1" customWidth="1"/>
    <col min="15877" max="15877" width="9.375" style="291" bestFit="1" customWidth="1"/>
    <col min="15878" max="15878" width="10.625" style="291" bestFit="1" customWidth="1"/>
    <col min="15879" max="15879" width="9.375" style="291" bestFit="1" customWidth="1"/>
    <col min="15880" max="15880" width="9.75" style="291" bestFit="1" customWidth="1"/>
    <col min="15881" max="15881" width="9" style="291" bestFit="1" customWidth="1"/>
    <col min="15882" max="15882" width="9.875" style="291" customWidth="1"/>
    <col min="15883" max="15883" width="11.125" style="291" customWidth="1"/>
    <col min="15884" max="15884" width="10.125" style="291" bestFit="1" customWidth="1"/>
    <col min="15885" max="15885" width="11.25" style="291" customWidth="1"/>
    <col min="15886" max="15886" width="10.625" style="291" bestFit="1" customWidth="1"/>
    <col min="15887" max="15887" width="9.75" style="291" bestFit="1" customWidth="1"/>
    <col min="15888" max="15888" width="11.125" style="291" bestFit="1" customWidth="1"/>
    <col min="15889" max="15889" width="10.125" style="291" bestFit="1" customWidth="1"/>
    <col min="15890" max="15890" width="12.75" style="291" bestFit="1" customWidth="1"/>
    <col min="15891" max="15891" width="10.875" style="291" bestFit="1" customWidth="1"/>
    <col min="15892" max="15892" width="11.125" style="291" bestFit="1" customWidth="1"/>
    <col min="15893" max="15893" width="12.75" style="291" bestFit="1" customWidth="1"/>
    <col min="15894" max="15894" width="10.75" style="291" customWidth="1"/>
    <col min="15895" max="15895" width="8.375" style="291" customWidth="1"/>
    <col min="15896" max="15896" width="9.25" style="291" customWidth="1"/>
    <col min="15897" max="15897" width="10.375" style="291" customWidth="1"/>
    <col min="15898" max="15898" width="11.125" style="291" bestFit="1" customWidth="1"/>
    <col min="15899" max="15899" width="10.125" style="291" bestFit="1" customWidth="1"/>
    <col min="15900" max="15903" width="13.25" style="291" customWidth="1"/>
    <col min="15904" max="16128" width="9" style="291"/>
    <col min="16129" max="16129" width="16.25" style="291" customWidth="1"/>
    <col min="16130" max="16130" width="11.75" style="291" customWidth="1"/>
    <col min="16131" max="16131" width="11.125" style="291" customWidth="1"/>
    <col min="16132" max="16132" width="10.625" style="291" bestFit="1" customWidth="1"/>
    <col min="16133" max="16133" width="9.375" style="291" bestFit="1" customWidth="1"/>
    <col min="16134" max="16134" width="10.625" style="291" bestFit="1" customWidth="1"/>
    <col min="16135" max="16135" width="9.375" style="291" bestFit="1" customWidth="1"/>
    <col min="16136" max="16136" width="9.75" style="291" bestFit="1" customWidth="1"/>
    <col min="16137" max="16137" width="9" style="291" bestFit="1" customWidth="1"/>
    <col min="16138" max="16138" width="9.875" style="291" customWidth="1"/>
    <col min="16139" max="16139" width="11.125" style="291" customWidth="1"/>
    <col min="16140" max="16140" width="10.125" style="291" bestFit="1" customWidth="1"/>
    <col min="16141" max="16141" width="11.25" style="291" customWidth="1"/>
    <col min="16142" max="16142" width="10.625" style="291" bestFit="1" customWidth="1"/>
    <col min="16143" max="16143" width="9.75" style="291" bestFit="1" customWidth="1"/>
    <col min="16144" max="16144" width="11.125" style="291" bestFit="1" customWidth="1"/>
    <col min="16145" max="16145" width="10.125" style="291" bestFit="1" customWidth="1"/>
    <col min="16146" max="16146" width="12.75" style="291" bestFit="1" customWidth="1"/>
    <col min="16147" max="16147" width="10.875" style="291" bestFit="1" customWidth="1"/>
    <col min="16148" max="16148" width="11.125" style="291" bestFit="1" customWidth="1"/>
    <col min="16149" max="16149" width="12.75" style="291" bestFit="1" customWidth="1"/>
    <col min="16150" max="16150" width="10.75" style="291" customWidth="1"/>
    <col min="16151" max="16151" width="8.375" style="291" customWidth="1"/>
    <col min="16152" max="16152" width="9.25" style="291" customWidth="1"/>
    <col min="16153" max="16153" width="10.375" style="291" customWidth="1"/>
    <col min="16154" max="16154" width="11.125" style="291" bestFit="1" customWidth="1"/>
    <col min="16155" max="16155" width="10.125" style="291" bestFit="1" customWidth="1"/>
    <col min="16156" max="16159" width="13.25" style="291" customWidth="1"/>
    <col min="16160" max="16384" width="9" style="291"/>
  </cols>
  <sheetData>
    <row r="1" spans="1:31">
      <c r="U1" s="291"/>
      <c r="AA1" s="291"/>
    </row>
    <row r="2" spans="1:31" ht="23.25">
      <c r="A2" s="274" t="s">
        <v>180</v>
      </c>
      <c r="B2" s="287"/>
      <c r="M2" s="287"/>
      <c r="V2" s="286"/>
      <c r="W2" s="287"/>
    </row>
    <row r="3" spans="1:31" ht="16.5" customHeight="1">
      <c r="A3" s="287"/>
      <c r="B3" s="287"/>
      <c r="M3" s="287"/>
      <c r="V3" s="287"/>
      <c r="W3" s="287"/>
    </row>
    <row r="4" spans="1:31" ht="21.75" thickBot="1">
      <c r="A4" s="439" t="s">
        <v>181</v>
      </c>
      <c r="B4" s="285"/>
      <c r="C4" s="285"/>
      <c r="D4" s="284"/>
      <c r="E4" s="284"/>
      <c r="F4" s="284"/>
      <c r="M4" s="283"/>
      <c r="N4" s="282"/>
      <c r="O4" s="282"/>
      <c r="P4" s="282"/>
      <c r="V4" s="285"/>
      <c r="W4" s="284"/>
      <c r="X4" s="284"/>
      <c r="Y4" s="284"/>
    </row>
    <row r="5" spans="1:31" ht="21" customHeight="1" thickBot="1">
      <c r="A5" s="543" t="s">
        <v>25</v>
      </c>
      <c r="B5" s="546" t="s">
        <v>153</v>
      </c>
      <c r="C5" s="549" t="s">
        <v>26</v>
      </c>
      <c r="D5" s="550"/>
      <c r="E5" s="550"/>
      <c r="F5" s="550"/>
      <c r="G5" s="551"/>
      <c r="H5" s="541" t="s">
        <v>27</v>
      </c>
      <c r="I5" s="542"/>
      <c r="J5" s="542"/>
      <c r="K5" s="542"/>
      <c r="L5" s="555"/>
      <c r="M5" s="541" t="s">
        <v>27</v>
      </c>
      <c r="N5" s="542"/>
      <c r="O5" s="542"/>
      <c r="P5" s="542"/>
      <c r="Q5" s="542"/>
      <c r="R5" s="542"/>
      <c r="S5" s="542"/>
      <c r="T5" s="542"/>
      <c r="U5" s="542"/>
      <c r="V5" s="456" t="s">
        <v>27</v>
      </c>
      <c r="W5" s="456"/>
      <c r="X5" s="456"/>
      <c r="Y5" s="456"/>
      <c r="Z5" s="456"/>
      <c r="AA5" s="457"/>
      <c r="AB5" s="281"/>
      <c r="AC5" s="281"/>
      <c r="AD5" s="281"/>
      <c r="AE5" s="281"/>
    </row>
    <row r="6" spans="1:31" ht="21.75" thickBot="1">
      <c r="A6" s="544"/>
      <c r="B6" s="547"/>
      <c r="C6" s="552"/>
      <c r="D6" s="553"/>
      <c r="E6" s="553"/>
      <c r="F6" s="553"/>
      <c r="G6" s="554"/>
      <c r="H6" s="556" t="s">
        <v>28</v>
      </c>
      <c r="I6" s="557"/>
      <c r="J6" s="557"/>
      <c r="K6" s="557"/>
      <c r="L6" s="558"/>
      <c r="M6" s="559" t="s">
        <v>29</v>
      </c>
      <c r="N6" s="560"/>
      <c r="O6" s="560"/>
      <c r="P6" s="560"/>
      <c r="Q6" s="561"/>
      <c r="R6" s="562" t="s">
        <v>93</v>
      </c>
      <c r="S6" s="563"/>
      <c r="T6" s="563"/>
      <c r="U6" s="563"/>
      <c r="V6" s="564"/>
      <c r="W6" s="565" t="s">
        <v>30</v>
      </c>
      <c r="X6" s="566"/>
      <c r="Y6" s="566"/>
      <c r="Z6" s="566"/>
      <c r="AA6" s="567"/>
      <c r="AB6" s="280"/>
      <c r="AC6" s="280"/>
      <c r="AD6" s="280"/>
      <c r="AE6" s="280"/>
    </row>
    <row r="7" spans="1:31" ht="21.75" customHeight="1">
      <c r="A7" s="544"/>
      <c r="B7" s="547"/>
      <c r="C7" s="568" t="s">
        <v>154</v>
      </c>
      <c r="D7" s="570" t="s">
        <v>155</v>
      </c>
      <c r="E7" s="570" t="s">
        <v>156</v>
      </c>
      <c r="F7" s="570" t="s">
        <v>157</v>
      </c>
      <c r="G7" s="570" t="s">
        <v>158</v>
      </c>
      <c r="H7" s="391" t="s">
        <v>36</v>
      </c>
      <c r="I7" s="392" t="s">
        <v>32</v>
      </c>
      <c r="J7" s="393" t="s">
        <v>33</v>
      </c>
      <c r="K7" s="459" t="s">
        <v>159</v>
      </c>
      <c r="L7" s="395" t="s">
        <v>35</v>
      </c>
      <c r="M7" s="391" t="s">
        <v>36</v>
      </c>
      <c r="N7" s="392" t="s">
        <v>32</v>
      </c>
      <c r="O7" s="393" t="s">
        <v>33</v>
      </c>
      <c r="P7" s="459" t="s">
        <v>159</v>
      </c>
      <c r="Q7" s="395" t="s">
        <v>35</v>
      </c>
      <c r="R7" s="391" t="s">
        <v>36</v>
      </c>
      <c r="S7" s="392" t="s">
        <v>32</v>
      </c>
      <c r="T7" s="393" t="s">
        <v>33</v>
      </c>
      <c r="U7" s="394" t="s">
        <v>159</v>
      </c>
      <c r="V7" s="395" t="s">
        <v>35</v>
      </c>
      <c r="W7" s="391" t="s">
        <v>36</v>
      </c>
      <c r="X7" s="392" t="s">
        <v>32</v>
      </c>
      <c r="Y7" s="393" t="s">
        <v>160</v>
      </c>
      <c r="Z7" s="458" t="s">
        <v>159</v>
      </c>
      <c r="AA7" s="395" t="s">
        <v>100</v>
      </c>
      <c r="AB7" s="281"/>
      <c r="AC7" s="281"/>
      <c r="AD7" s="280"/>
      <c r="AE7" s="280"/>
    </row>
    <row r="8" spans="1:31" ht="21" customHeight="1" thickBot="1">
      <c r="A8" s="545"/>
      <c r="B8" s="548"/>
      <c r="C8" s="569"/>
      <c r="D8" s="571"/>
      <c r="E8" s="571"/>
      <c r="F8" s="571"/>
      <c r="G8" s="571"/>
      <c r="H8" s="396"/>
      <c r="I8" s="397"/>
      <c r="J8" s="398"/>
      <c r="K8" s="399"/>
      <c r="L8" s="400"/>
      <c r="M8" s="396"/>
      <c r="N8" s="397"/>
      <c r="O8" s="398"/>
      <c r="P8" s="399"/>
      <c r="Q8" s="400"/>
      <c r="R8" s="396"/>
      <c r="S8" s="397"/>
      <c r="T8" s="398"/>
      <c r="U8" s="399"/>
      <c r="V8" s="400"/>
      <c r="W8" s="396"/>
      <c r="X8" s="397"/>
      <c r="Y8" s="398"/>
      <c r="Z8" s="399"/>
      <c r="AA8" s="400"/>
      <c r="AB8" s="281"/>
      <c r="AC8" s="281"/>
      <c r="AD8" s="280"/>
      <c r="AE8" s="280"/>
    </row>
    <row r="9" spans="1:31" s="282" customFormat="1">
      <c r="A9" s="401" t="s">
        <v>9</v>
      </c>
      <c r="B9" s="402">
        <v>2566</v>
      </c>
      <c r="C9" s="403">
        <f>SUM(D9:G9)</f>
        <v>928438</v>
      </c>
      <c r="D9" s="404">
        <v>586140</v>
      </c>
      <c r="E9" s="404">
        <v>105813</v>
      </c>
      <c r="F9" s="404">
        <v>189666</v>
      </c>
      <c r="G9" s="404">
        <v>46819</v>
      </c>
      <c r="H9" s="403">
        <f t="shared" ref="H9:H26" si="0">I9+J9+K9+L9</f>
        <v>53130</v>
      </c>
      <c r="I9" s="405">
        <v>39463</v>
      </c>
      <c r="J9" s="404">
        <v>5110</v>
      </c>
      <c r="K9" s="404">
        <v>7379</v>
      </c>
      <c r="L9" s="404">
        <v>1178</v>
      </c>
      <c r="M9" s="403">
        <f t="shared" ref="M9:M21" si="1">N9+O9+P9+Q9</f>
        <v>298926</v>
      </c>
      <c r="N9" s="404">
        <v>224848</v>
      </c>
      <c r="O9" s="404">
        <v>23707</v>
      </c>
      <c r="P9" s="404">
        <v>45169</v>
      </c>
      <c r="Q9" s="404">
        <v>5202</v>
      </c>
      <c r="R9" s="406">
        <f t="shared" ref="R9:R26" si="2">S9+T9+U9+V9</f>
        <v>113744.8968</v>
      </c>
      <c r="S9" s="407">
        <v>87337.1155</v>
      </c>
      <c r="T9" s="407">
        <v>8532.0578999999998</v>
      </c>
      <c r="U9" s="407">
        <v>15907.910899999999</v>
      </c>
      <c r="V9" s="407">
        <v>1967.8125</v>
      </c>
      <c r="W9" s="408">
        <f>R9/H9</f>
        <v>2.1408789158667418</v>
      </c>
      <c r="X9" s="408">
        <f t="shared" ref="X9:AA24" si="3">S9/I9</f>
        <v>2.2131392823657605</v>
      </c>
      <c r="Y9" s="408">
        <f t="shared" si="3"/>
        <v>1.669678649706458</v>
      </c>
      <c r="Z9" s="408">
        <f t="shared" si="3"/>
        <v>2.1558356010299495</v>
      </c>
      <c r="AA9" s="408">
        <f t="shared" si="3"/>
        <v>1.6704690152801358</v>
      </c>
      <c r="AB9" s="279"/>
      <c r="AC9" s="278"/>
      <c r="AD9" s="278"/>
      <c r="AE9" s="278"/>
    </row>
    <row r="10" spans="1:31" s="282" customFormat="1">
      <c r="A10" s="401" t="s">
        <v>10</v>
      </c>
      <c r="B10" s="402">
        <v>2566</v>
      </c>
      <c r="C10" s="403">
        <f t="shared" ref="C10:C26" si="4">SUM(D10:G10)</f>
        <v>101506</v>
      </c>
      <c r="D10" s="409">
        <v>84546</v>
      </c>
      <c r="E10" s="409">
        <v>5245</v>
      </c>
      <c r="F10" s="409">
        <v>7756</v>
      </c>
      <c r="G10" s="409">
        <v>3959</v>
      </c>
      <c r="H10" s="403">
        <f t="shared" si="0"/>
        <v>3811</v>
      </c>
      <c r="I10" s="410">
        <v>3413</v>
      </c>
      <c r="J10" s="409">
        <v>159</v>
      </c>
      <c r="K10" s="409">
        <v>192</v>
      </c>
      <c r="L10" s="409">
        <v>47</v>
      </c>
      <c r="M10" s="403">
        <f t="shared" si="1"/>
        <v>9552</v>
      </c>
      <c r="N10" s="409">
        <v>8478</v>
      </c>
      <c r="O10" s="409">
        <v>357</v>
      </c>
      <c r="P10" s="409">
        <v>593</v>
      </c>
      <c r="Q10" s="409">
        <v>124</v>
      </c>
      <c r="R10" s="406">
        <f t="shared" si="2"/>
        <v>2358.5088999999998</v>
      </c>
      <c r="S10" s="411">
        <v>2124.1736000000001</v>
      </c>
      <c r="T10" s="411">
        <v>83.468000000000004</v>
      </c>
      <c r="U10" s="411">
        <v>114.8505</v>
      </c>
      <c r="V10" s="411">
        <v>36.016799999999996</v>
      </c>
      <c r="W10" s="408">
        <f t="shared" ref="W10:AA27" si="5">R10/H10</f>
        <v>0.61886877459984246</v>
      </c>
      <c r="X10" s="408">
        <f t="shared" si="3"/>
        <v>0.6223772634046294</v>
      </c>
      <c r="Y10" s="408">
        <f t="shared" si="3"/>
        <v>0.52495597484276735</v>
      </c>
      <c r="Z10" s="408">
        <f t="shared" si="3"/>
        <v>0.59817968749999995</v>
      </c>
      <c r="AA10" s="408">
        <f t="shared" si="3"/>
        <v>0.76631489361702121</v>
      </c>
      <c r="AB10" s="278"/>
      <c r="AC10" s="278"/>
      <c r="AD10" s="278"/>
      <c r="AE10" s="278"/>
    </row>
    <row r="11" spans="1:31" s="282" customFormat="1">
      <c r="A11" s="412" t="s">
        <v>11</v>
      </c>
      <c r="B11" s="402">
        <v>2566</v>
      </c>
      <c r="C11" s="403">
        <f t="shared" si="4"/>
        <v>70874</v>
      </c>
      <c r="D11" s="413">
        <v>56405</v>
      </c>
      <c r="E11" s="413">
        <v>2675</v>
      </c>
      <c r="F11" s="413">
        <v>7527</v>
      </c>
      <c r="G11" s="413">
        <v>4267</v>
      </c>
      <c r="H11" s="403">
        <f t="shared" si="0"/>
        <v>2751</v>
      </c>
      <c r="I11" s="414">
        <v>2310</v>
      </c>
      <c r="J11" s="413">
        <v>121</v>
      </c>
      <c r="K11" s="413">
        <v>228</v>
      </c>
      <c r="L11" s="413">
        <v>92</v>
      </c>
      <c r="M11" s="403">
        <f t="shared" si="1"/>
        <v>7709</v>
      </c>
      <c r="N11" s="413">
        <v>6501</v>
      </c>
      <c r="O11" s="413">
        <v>330</v>
      </c>
      <c r="P11" s="413">
        <v>682</v>
      </c>
      <c r="Q11" s="413">
        <v>196</v>
      </c>
      <c r="R11" s="406">
        <f t="shared" si="2"/>
        <v>1708.0185000000001</v>
      </c>
      <c r="S11" s="415">
        <v>1440.9479000000001</v>
      </c>
      <c r="T11" s="415">
        <v>66.177000000000007</v>
      </c>
      <c r="U11" s="415">
        <v>144.71799999999999</v>
      </c>
      <c r="V11" s="415">
        <v>56.175600000000003</v>
      </c>
      <c r="W11" s="408">
        <f t="shared" si="5"/>
        <v>0.62087186477644496</v>
      </c>
      <c r="X11" s="408">
        <f t="shared" si="3"/>
        <v>0.62378696969696978</v>
      </c>
      <c r="Y11" s="408">
        <f t="shared" si="3"/>
        <v>0.54691735537190089</v>
      </c>
      <c r="Z11" s="408">
        <f t="shared" si="3"/>
        <v>0.63472807017543853</v>
      </c>
      <c r="AA11" s="408">
        <f t="shared" si="3"/>
        <v>0.61060434782608697</v>
      </c>
      <c r="AB11" s="278"/>
      <c r="AC11" s="278"/>
      <c r="AD11" s="278"/>
      <c r="AE11" s="278"/>
    </row>
    <row r="12" spans="1:31">
      <c r="A12" s="412" t="s">
        <v>37</v>
      </c>
      <c r="B12" s="402">
        <v>2566</v>
      </c>
      <c r="C12" s="403">
        <f t="shared" si="4"/>
        <v>156280</v>
      </c>
      <c r="D12" s="416">
        <v>123253</v>
      </c>
      <c r="E12" s="416">
        <v>6043</v>
      </c>
      <c r="F12" s="416">
        <v>19773</v>
      </c>
      <c r="G12" s="416">
        <v>7211</v>
      </c>
      <c r="H12" s="403">
        <f t="shared" si="0"/>
        <v>10564</v>
      </c>
      <c r="I12" s="417">
        <v>8745</v>
      </c>
      <c r="J12" s="416">
        <v>337</v>
      </c>
      <c r="K12" s="416">
        <v>1111</v>
      </c>
      <c r="L12" s="416">
        <v>371</v>
      </c>
      <c r="M12" s="403">
        <f t="shared" si="1"/>
        <v>22889</v>
      </c>
      <c r="N12" s="416">
        <v>19203</v>
      </c>
      <c r="O12" s="416">
        <v>717</v>
      </c>
      <c r="P12" s="416">
        <v>2329</v>
      </c>
      <c r="Q12" s="416">
        <v>640</v>
      </c>
      <c r="R12" s="406">
        <f t="shared" si="2"/>
        <v>7075.2430999999997</v>
      </c>
      <c r="S12" s="418">
        <v>5756.0935999999992</v>
      </c>
      <c r="T12" s="418">
        <v>186.97910000000002</v>
      </c>
      <c r="U12" s="418">
        <v>868.64859999999999</v>
      </c>
      <c r="V12" s="418">
        <v>263.52179999999998</v>
      </c>
      <c r="W12" s="408">
        <f t="shared" si="5"/>
        <v>0.6697503881105642</v>
      </c>
      <c r="X12" s="408">
        <f t="shared" si="3"/>
        <v>0.65821539165237275</v>
      </c>
      <c r="Y12" s="408">
        <f t="shared" si="3"/>
        <v>0.55483412462908022</v>
      </c>
      <c r="Z12" s="408">
        <f t="shared" si="3"/>
        <v>0.78186192619261929</v>
      </c>
      <c r="AA12" s="408">
        <f t="shared" si="3"/>
        <v>0.71030134770889486</v>
      </c>
    </row>
    <row r="13" spans="1:31" s="282" customFormat="1">
      <c r="A13" s="412" t="s">
        <v>12</v>
      </c>
      <c r="B13" s="402">
        <v>2566</v>
      </c>
      <c r="C13" s="403">
        <f t="shared" si="4"/>
        <v>133431</v>
      </c>
      <c r="D13" s="416">
        <v>98635</v>
      </c>
      <c r="E13" s="416">
        <v>8736</v>
      </c>
      <c r="F13" s="416">
        <v>16265</v>
      </c>
      <c r="G13" s="416">
        <v>9795</v>
      </c>
      <c r="H13" s="403">
        <f t="shared" si="0"/>
        <v>8549</v>
      </c>
      <c r="I13" s="417">
        <v>6562</v>
      </c>
      <c r="J13" s="416">
        <v>406</v>
      </c>
      <c r="K13" s="416">
        <v>1107</v>
      </c>
      <c r="L13" s="416">
        <v>474</v>
      </c>
      <c r="M13" s="403">
        <f t="shared" si="1"/>
        <v>26495</v>
      </c>
      <c r="N13" s="416">
        <v>20512</v>
      </c>
      <c r="O13" s="416">
        <v>1117</v>
      </c>
      <c r="P13" s="416">
        <v>3650</v>
      </c>
      <c r="Q13" s="416">
        <v>1216</v>
      </c>
      <c r="R13" s="406">
        <f t="shared" si="2"/>
        <v>6769.2737999999999</v>
      </c>
      <c r="S13" s="418">
        <v>5142.4738000000007</v>
      </c>
      <c r="T13" s="418">
        <v>313.67559999999997</v>
      </c>
      <c r="U13" s="418">
        <v>898.56419999999991</v>
      </c>
      <c r="V13" s="418">
        <v>414.56020000000001</v>
      </c>
      <c r="W13" s="408">
        <f t="shared" si="5"/>
        <v>0.79182054041408356</v>
      </c>
      <c r="X13" s="408">
        <f t="shared" si="3"/>
        <v>0.78367476379152712</v>
      </c>
      <c r="Y13" s="408">
        <f t="shared" si="3"/>
        <v>0.77259999999999995</v>
      </c>
      <c r="Z13" s="408">
        <f t="shared" si="3"/>
        <v>0.81171111111111105</v>
      </c>
      <c r="AA13" s="408">
        <f t="shared" si="3"/>
        <v>0.87459957805907174</v>
      </c>
      <c r="AB13" s="278"/>
      <c r="AC13" s="278"/>
      <c r="AD13" s="278"/>
      <c r="AE13" s="278"/>
    </row>
    <row r="14" spans="1:31" s="282" customFormat="1">
      <c r="A14" s="412" t="s">
        <v>13</v>
      </c>
      <c r="B14" s="402">
        <v>2566</v>
      </c>
      <c r="C14" s="403">
        <f t="shared" si="4"/>
        <v>95793</v>
      </c>
      <c r="D14" s="416">
        <v>74325</v>
      </c>
      <c r="E14" s="416">
        <v>3714</v>
      </c>
      <c r="F14" s="416">
        <v>12236</v>
      </c>
      <c r="G14" s="416">
        <v>5518</v>
      </c>
      <c r="H14" s="403">
        <f t="shared" si="0"/>
        <v>2603</v>
      </c>
      <c r="I14" s="417">
        <v>2203</v>
      </c>
      <c r="J14" s="416">
        <v>85</v>
      </c>
      <c r="K14" s="416">
        <v>267</v>
      </c>
      <c r="L14" s="416">
        <v>48</v>
      </c>
      <c r="M14" s="403">
        <f t="shared" si="1"/>
        <v>8673</v>
      </c>
      <c r="N14" s="416">
        <v>7316</v>
      </c>
      <c r="O14" s="416">
        <v>277</v>
      </c>
      <c r="P14" s="416">
        <v>952</v>
      </c>
      <c r="Q14" s="416">
        <v>128</v>
      </c>
      <c r="R14" s="406">
        <f t="shared" si="2"/>
        <v>1693.1887999999999</v>
      </c>
      <c r="S14" s="418">
        <v>1414.2127</v>
      </c>
      <c r="T14" s="418">
        <v>60.319800000000001</v>
      </c>
      <c r="U14" s="418">
        <v>188.22209999999998</v>
      </c>
      <c r="V14" s="418">
        <v>30.434200000000004</v>
      </c>
      <c r="W14" s="408">
        <f t="shared" si="5"/>
        <v>0.65047591240875913</v>
      </c>
      <c r="X14" s="408">
        <f t="shared" si="3"/>
        <v>0.64194857013163864</v>
      </c>
      <c r="Y14" s="408">
        <f t="shared" si="3"/>
        <v>0.70964470588235296</v>
      </c>
      <c r="Z14" s="408">
        <f t="shared" si="3"/>
        <v>0.70495168539325836</v>
      </c>
      <c r="AA14" s="408">
        <f t="shared" si="3"/>
        <v>0.63404583333333342</v>
      </c>
      <c r="AB14" s="278"/>
      <c r="AC14" s="278"/>
      <c r="AD14" s="278"/>
      <c r="AE14" s="278"/>
    </row>
    <row r="15" spans="1:31" s="282" customFormat="1">
      <c r="A15" s="412" t="s">
        <v>14</v>
      </c>
      <c r="B15" s="402">
        <v>2566</v>
      </c>
      <c r="C15" s="403">
        <f t="shared" si="4"/>
        <v>38331</v>
      </c>
      <c r="D15" s="416">
        <v>29262</v>
      </c>
      <c r="E15" s="416">
        <v>1525</v>
      </c>
      <c r="F15" s="416">
        <v>4929</v>
      </c>
      <c r="G15" s="416">
        <v>2615</v>
      </c>
      <c r="H15" s="403">
        <f t="shared" si="0"/>
        <v>1045</v>
      </c>
      <c r="I15" s="417">
        <v>896</v>
      </c>
      <c r="J15" s="416">
        <v>31</v>
      </c>
      <c r="K15" s="416">
        <v>92</v>
      </c>
      <c r="L15" s="416">
        <v>26</v>
      </c>
      <c r="M15" s="403">
        <f t="shared" si="1"/>
        <v>3210</v>
      </c>
      <c r="N15" s="416">
        <v>2787</v>
      </c>
      <c r="O15" s="416">
        <v>97</v>
      </c>
      <c r="P15" s="416">
        <v>288</v>
      </c>
      <c r="Q15" s="416">
        <v>38</v>
      </c>
      <c r="R15" s="406">
        <f t="shared" si="2"/>
        <v>581.4867999999999</v>
      </c>
      <c r="S15" s="418">
        <v>496.58349999999996</v>
      </c>
      <c r="T15" s="418">
        <v>20.1084</v>
      </c>
      <c r="U15" s="418">
        <v>53.16</v>
      </c>
      <c r="V15" s="418">
        <v>11.6349</v>
      </c>
      <c r="W15" s="408">
        <f t="shared" si="5"/>
        <v>0.55644669856459317</v>
      </c>
      <c r="X15" s="408">
        <f t="shared" si="3"/>
        <v>0.55422265625</v>
      </c>
      <c r="Y15" s="408">
        <f t="shared" si="3"/>
        <v>0.64865806451612906</v>
      </c>
      <c r="Z15" s="408">
        <f t="shared" si="3"/>
        <v>0.57782608695652171</v>
      </c>
      <c r="AA15" s="408">
        <f t="shared" si="3"/>
        <v>0.44749615384615382</v>
      </c>
      <c r="AB15" s="278"/>
      <c r="AC15" s="278"/>
      <c r="AD15" s="278"/>
      <c r="AE15" s="278"/>
    </row>
    <row r="16" spans="1:31" s="282" customFormat="1">
      <c r="A16" s="412" t="s">
        <v>15</v>
      </c>
      <c r="B16" s="402">
        <v>2566</v>
      </c>
      <c r="C16" s="403">
        <f t="shared" si="4"/>
        <v>271149</v>
      </c>
      <c r="D16" s="416">
        <v>202478</v>
      </c>
      <c r="E16" s="416">
        <v>17632</v>
      </c>
      <c r="F16" s="416">
        <v>36148</v>
      </c>
      <c r="G16" s="416">
        <v>14891</v>
      </c>
      <c r="H16" s="403">
        <f t="shared" si="0"/>
        <v>17697</v>
      </c>
      <c r="I16" s="417">
        <v>14525</v>
      </c>
      <c r="J16" s="416">
        <v>954</v>
      </c>
      <c r="K16" s="416">
        <v>1676</v>
      </c>
      <c r="L16" s="416">
        <v>542</v>
      </c>
      <c r="M16" s="403">
        <f t="shared" si="1"/>
        <v>64429</v>
      </c>
      <c r="N16" s="416">
        <v>51802</v>
      </c>
      <c r="O16" s="416">
        <v>3237</v>
      </c>
      <c r="P16" s="416">
        <v>6785</v>
      </c>
      <c r="Q16" s="416">
        <v>2605</v>
      </c>
      <c r="R16" s="406">
        <f t="shared" si="2"/>
        <v>20890.398799999999</v>
      </c>
      <c r="S16" s="418">
        <v>16774.815900000001</v>
      </c>
      <c r="T16" s="418">
        <v>1124.6009999999999</v>
      </c>
      <c r="U16" s="418">
        <v>2087.4965999999999</v>
      </c>
      <c r="V16" s="418">
        <v>903.48530000000017</v>
      </c>
      <c r="W16" s="408">
        <f t="shared" si="5"/>
        <v>1.1804485958071989</v>
      </c>
      <c r="X16" s="408">
        <f t="shared" si="3"/>
        <v>1.1548926609294321</v>
      </c>
      <c r="Y16" s="408">
        <f t="shared" si="3"/>
        <v>1.1788270440251571</v>
      </c>
      <c r="Z16" s="408">
        <f t="shared" si="3"/>
        <v>1.2455230310262531</v>
      </c>
      <c r="AA16" s="408">
        <f t="shared" si="3"/>
        <v>1.66694704797048</v>
      </c>
      <c r="AB16" s="278"/>
      <c r="AC16" s="278"/>
      <c r="AD16" s="278"/>
      <c r="AE16" s="278"/>
    </row>
    <row r="17" spans="1:31" s="282" customFormat="1">
      <c r="A17" s="412" t="s">
        <v>16</v>
      </c>
      <c r="B17" s="402">
        <v>2566</v>
      </c>
      <c r="C17" s="403">
        <f t="shared" si="4"/>
        <v>93363</v>
      </c>
      <c r="D17" s="416">
        <v>72532</v>
      </c>
      <c r="E17" s="416">
        <v>3413</v>
      </c>
      <c r="F17" s="416">
        <v>8300</v>
      </c>
      <c r="G17" s="416">
        <v>9118</v>
      </c>
      <c r="H17" s="403">
        <f t="shared" si="0"/>
        <v>3341</v>
      </c>
      <c r="I17" s="417">
        <v>2819</v>
      </c>
      <c r="J17" s="416">
        <v>105</v>
      </c>
      <c r="K17" s="416">
        <v>292</v>
      </c>
      <c r="L17" s="416">
        <v>125</v>
      </c>
      <c r="M17" s="403">
        <f t="shared" si="1"/>
        <v>9447</v>
      </c>
      <c r="N17" s="416">
        <v>8048</v>
      </c>
      <c r="O17" s="416">
        <v>230</v>
      </c>
      <c r="P17" s="416">
        <v>907</v>
      </c>
      <c r="Q17" s="416">
        <v>262</v>
      </c>
      <c r="R17" s="406">
        <f t="shared" si="2"/>
        <v>2208.3088000000002</v>
      </c>
      <c r="S17" s="418">
        <v>1856.0534000000002</v>
      </c>
      <c r="T17" s="418">
        <v>55.546599999999998</v>
      </c>
      <c r="U17" s="418">
        <v>188.85309999999998</v>
      </c>
      <c r="V17" s="418">
        <v>107.8557</v>
      </c>
      <c r="W17" s="408">
        <f t="shared" si="5"/>
        <v>0.66097240347201447</v>
      </c>
      <c r="X17" s="408">
        <f t="shared" si="3"/>
        <v>0.65840844271018095</v>
      </c>
      <c r="Y17" s="408">
        <f t="shared" si="3"/>
        <v>0.52901523809523809</v>
      </c>
      <c r="Z17" s="408">
        <f t="shared" si="3"/>
        <v>0.64675719178082192</v>
      </c>
      <c r="AA17" s="408">
        <f t="shared" si="3"/>
        <v>0.86284559999999999</v>
      </c>
      <c r="AB17" s="278"/>
      <c r="AC17" s="278"/>
      <c r="AD17" s="278"/>
      <c r="AE17" s="278"/>
    </row>
    <row r="18" spans="1:31" s="282" customFormat="1">
      <c r="A18" s="412" t="s">
        <v>144</v>
      </c>
      <c r="B18" s="402">
        <v>2566</v>
      </c>
      <c r="C18" s="403">
        <f t="shared" si="4"/>
        <v>150280</v>
      </c>
      <c r="D18" s="416">
        <v>121021</v>
      </c>
      <c r="E18" s="416">
        <v>6129</v>
      </c>
      <c r="F18" s="416">
        <v>15317</v>
      </c>
      <c r="G18" s="416">
        <v>7813</v>
      </c>
      <c r="H18" s="403">
        <f t="shared" si="0"/>
        <v>8886</v>
      </c>
      <c r="I18" s="417">
        <v>7938</v>
      </c>
      <c r="J18" s="416">
        <v>218</v>
      </c>
      <c r="K18" s="416">
        <v>580</v>
      </c>
      <c r="L18" s="416">
        <v>150</v>
      </c>
      <c r="M18" s="403">
        <f t="shared" si="1"/>
        <v>22471</v>
      </c>
      <c r="N18" s="416">
        <v>20122</v>
      </c>
      <c r="O18" s="416">
        <v>700</v>
      </c>
      <c r="P18" s="416">
        <v>1313</v>
      </c>
      <c r="Q18" s="416">
        <v>336</v>
      </c>
      <c r="R18" s="406">
        <f t="shared" si="2"/>
        <v>5669.1145999999999</v>
      </c>
      <c r="S18" s="418">
        <v>5016.7626</v>
      </c>
      <c r="T18" s="418">
        <v>172.63900000000001</v>
      </c>
      <c r="U18" s="418">
        <v>361.5831</v>
      </c>
      <c r="V18" s="418">
        <v>118.12989999999999</v>
      </c>
      <c r="W18" s="408">
        <f t="shared" si="5"/>
        <v>0.63798273688948903</v>
      </c>
      <c r="X18" s="408">
        <f t="shared" si="3"/>
        <v>0.63199327286470142</v>
      </c>
      <c r="Y18" s="408">
        <f t="shared" si="3"/>
        <v>0.79192201834862386</v>
      </c>
      <c r="Z18" s="408">
        <f t="shared" si="3"/>
        <v>0.62341913793103454</v>
      </c>
      <c r="AA18" s="408">
        <f t="shared" si="3"/>
        <v>0.78753266666666666</v>
      </c>
      <c r="AB18" s="278"/>
      <c r="AC18" s="278"/>
      <c r="AD18" s="278"/>
      <c r="AE18" s="278"/>
    </row>
    <row r="19" spans="1:31" s="282" customFormat="1">
      <c r="A19" s="412" t="s">
        <v>17</v>
      </c>
      <c r="B19" s="402">
        <v>2566</v>
      </c>
      <c r="C19" s="403">
        <f t="shared" si="4"/>
        <v>156120</v>
      </c>
      <c r="D19" s="419">
        <v>124884</v>
      </c>
      <c r="E19" s="419">
        <v>6198</v>
      </c>
      <c r="F19" s="419">
        <v>15754</v>
      </c>
      <c r="G19" s="419">
        <v>9284</v>
      </c>
      <c r="H19" s="403">
        <f t="shared" si="0"/>
        <v>8215</v>
      </c>
      <c r="I19" s="420">
        <v>6865</v>
      </c>
      <c r="J19" s="419">
        <v>336</v>
      </c>
      <c r="K19" s="419">
        <v>911</v>
      </c>
      <c r="L19" s="419">
        <v>103</v>
      </c>
      <c r="M19" s="403">
        <f t="shared" si="1"/>
        <v>23605</v>
      </c>
      <c r="N19" s="419">
        <v>20005</v>
      </c>
      <c r="O19" s="419">
        <v>856</v>
      </c>
      <c r="P19" s="419">
        <v>2566</v>
      </c>
      <c r="Q19" s="419">
        <v>178</v>
      </c>
      <c r="R19" s="406">
        <f t="shared" si="2"/>
        <v>4908.63</v>
      </c>
      <c r="S19" s="421">
        <v>4144.9938000000002</v>
      </c>
      <c r="T19" s="421">
        <v>183.50309999999999</v>
      </c>
      <c r="U19" s="421">
        <v>538.10889999999995</v>
      </c>
      <c r="V19" s="421">
        <v>42.0242</v>
      </c>
      <c r="W19" s="408">
        <f t="shared" si="5"/>
        <v>0.59752038953134512</v>
      </c>
      <c r="X19" s="408">
        <f t="shared" si="3"/>
        <v>0.6037864238892936</v>
      </c>
      <c r="Y19" s="408">
        <f t="shared" si="3"/>
        <v>0.54614017857142849</v>
      </c>
      <c r="Z19" s="408">
        <f t="shared" si="3"/>
        <v>0.59067936333699222</v>
      </c>
      <c r="AA19" s="408">
        <f t="shared" si="3"/>
        <v>0.40800194174757282</v>
      </c>
      <c r="AB19" s="278"/>
      <c r="AC19" s="278"/>
      <c r="AD19" s="278"/>
      <c r="AE19" s="278"/>
    </row>
    <row r="20" spans="1:31" s="282" customFormat="1">
      <c r="A20" s="412" t="s">
        <v>18</v>
      </c>
      <c r="B20" s="402">
        <v>2566</v>
      </c>
      <c r="C20" s="403">
        <f t="shared" si="4"/>
        <v>118007</v>
      </c>
      <c r="D20" s="419">
        <v>101705</v>
      </c>
      <c r="E20" s="419">
        <v>3345</v>
      </c>
      <c r="F20" s="419">
        <v>7459</v>
      </c>
      <c r="G20" s="419">
        <v>5498</v>
      </c>
      <c r="H20" s="403">
        <f t="shared" si="0"/>
        <v>3538</v>
      </c>
      <c r="I20" s="420">
        <v>3016</v>
      </c>
      <c r="J20" s="419">
        <v>98</v>
      </c>
      <c r="K20" s="419">
        <v>306</v>
      </c>
      <c r="L20" s="419">
        <v>118</v>
      </c>
      <c r="M20" s="403">
        <f t="shared" si="1"/>
        <v>10312</v>
      </c>
      <c r="N20" s="419">
        <v>9001</v>
      </c>
      <c r="O20" s="419">
        <v>238</v>
      </c>
      <c r="P20" s="419">
        <v>864</v>
      </c>
      <c r="Q20" s="419">
        <v>209</v>
      </c>
      <c r="R20" s="406">
        <f t="shared" si="2"/>
        <v>2073.6882000000005</v>
      </c>
      <c r="S20" s="421">
        <v>1780.4091000000003</v>
      </c>
      <c r="T20" s="421">
        <v>51.744</v>
      </c>
      <c r="U20" s="421">
        <v>170.84130000000002</v>
      </c>
      <c r="V20" s="421">
        <v>70.69380000000001</v>
      </c>
      <c r="W20" s="408">
        <f t="shared" si="5"/>
        <v>0.58611876766534776</v>
      </c>
      <c r="X20" s="408">
        <f t="shared" si="3"/>
        <v>0.59032131962864731</v>
      </c>
      <c r="Y20" s="408">
        <f t="shared" si="3"/>
        <v>0.52800000000000002</v>
      </c>
      <c r="Z20" s="408">
        <f t="shared" si="3"/>
        <v>0.55830490196078442</v>
      </c>
      <c r="AA20" s="408">
        <f t="shared" si="3"/>
        <v>0.59910000000000008</v>
      </c>
      <c r="AB20" s="278"/>
      <c r="AC20" s="278"/>
      <c r="AD20" s="278"/>
      <c r="AE20" s="278"/>
    </row>
    <row r="21" spans="1:31" s="282" customFormat="1">
      <c r="A21" s="412" t="s">
        <v>19</v>
      </c>
      <c r="B21" s="402">
        <v>2566</v>
      </c>
      <c r="C21" s="403">
        <f t="shared" si="4"/>
        <v>56688</v>
      </c>
      <c r="D21" s="409">
        <v>44634</v>
      </c>
      <c r="E21" s="409">
        <v>3165</v>
      </c>
      <c r="F21" s="409">
        <v>5524</v>
      </c>
      <c r="G21" s="409">
        <v>3365</v>
      </c>
      <c r="H21" s="403">
        <f t="shared" si="0"/>
        <v>2594</v>
      </c>
      <c r="I21" s="410">
        <v>2234</v>
      </c>
      <c r="J21" s="409">
        <v>127</v>
      </c>
      <c r="K21" s="409">
        <v>184</v>
      </c>
      <c r="L21" s="409">
        <v>49</v>
      </c>
      <c r="M21" s="403">
        <f t="shared" si="1"/>
        <v>7221</v>
      </c>
      <c r="N21" s="409">
        <v>6177</v>
      </c>
      <c r="O21" s="409">
        <v>335</v>
      </c>
      <c r="P21" s="409">
        <v>628</v>
      </c>
      <c r="Q21" s="409">
        <v>81</v>
      </c>
      <c r="R21" s="406">
        <f t="shared" si="2"/>
        <v>1349.5451999999998</v>
      </c>
      <c r="S21" s="411">
        <v>1152.7965999999999</v>
      </c>
      <c r="T21" s="411">
        <v>71.5642</v>
      </c>
      <c r="U21" s="411">
        <v>98.423299999999998</v>
      </c>
      <c r="V21" s="411">
        <v>26.761099999999999</v>
      </c>
      <c r="W21" s="408">
        <f t="shared" si="5"/>
        <v>0.52025643793369303</v>
      </c>
      <c r="X21" s="408">
        <f t="shared" si="3"/>
        <v>0.51602354521038496</v>
      </c>
      <c r="Y21" s="408">
        <f t="shared" si="3"/>
        <v>0.56349763779527562</v>
      </c>
      <c r="Z21" s="408">
        <f t="shared" si="3"/>
        <v>0.53490923913043475</v>
      </c>
      <c r="AA21" s="408">
        <f t="shared" si="3"/>
        <v>0.54614489795918364</v>
      </c>
      <c r="AB21" s="278"/>
      <c r="AC21" s="278"/>
      <c r="AD21" s="278"/>
      <c r="AE21" s="278"/>
    </row>
    <row r="22" spans="1:31" s="282" customFormat="1">
      <c r="A22" s="412" t="s">
        <v>20</v>
      </c>
      <c r="B22" s="402">
        <v>2566</v>
      </c>
      <c r="C22" s="403">
        <f t="shared" si="4"/>
        <v>103259</v>
      </c>
      <c r="D22" s="409">
        <v>82513</v>
      </c>
      <c r="E22" s="409">
        <v>4798</v>
      </c>
      <c r="F22" s="409">
        <v>12830</v>
      </c>
      <c r="G22" s="409">
        <v>3118</v>
      </c>
      <c r="H22" s="403">
        <f t="shared" si="0"/>
        <v>5321</v>
      </c>
      <c r="I22" s="410">
        <v>4417</v>
      </c>
      <c r="J22" s="409">
        <v>269</v>
      </c>
      <c r="K22" s="409">
        <v>564</v>
      </c>
      <c r="L22" s="409">
        <v>71</v>
      </c>
      <c r="M22" s="403">
        <f>N22+O22+P22+Q22</f>
        <v>13943</v>
      </c>
      <c r="N22" s="409">
        <v>11669</v>
      </c>
      <c r="O22" s="409">
        <v>607</v>
      </c>
      <c r="P22" s="409">
        <v>1502</v>
      </c>
      <c r="Q22" s="409">
        <v>165</v>
      </c>
      <c r="R22" s="406">
        <f t="shared" si="2"/>
        <v>2672.5987000000005</v>
      </c>
      <c r="S22" s="411">
        <v>2219.6456000000003</v>
      </c>
      <c r="T22" s="411">
        <v>132.07980000000001</v>
      </c>
      <c r="U22" s="411">
        <v>286.51060000000001</v>
      </c>
      <c r="V22" s="411">
        <v>34.362700000000004</v>
      </c>
      <c r="W22" s="408">
        <f t="shared" si="5"/>
        <v>0.50227376433001325</v>
      </c>
      <c r="X22" s="408">
        <f t="shared" si="3"/>
        <v>0.50252334163459367</v>
      </c>
      <c r="Y22" s="408">
        <f t="shared" si="3"/>
        <v>0.49100297397769521</v>
      </c>
      <c r="Z22" s="408">
        <f t="shared" si="3"/>
        <v>0.50799751773049651</v>
      </c>
      <c r="AA22" s="408">
        <f t="shared" si="3"/>
        <v>0.48398169014084513</v>
      </c>
      <c r="AB22" s="278"/>
      <c r="AC22" s="278"/>
      <c r="AD22" s="278"/>
      <c r="AE22" s="278"/>
    </row>
    <row r="23" spans="1:31" s="282" customFormat="1">
      <c r="A23" s="412" t="s">
        <v>21</v>
      </c>
      <c r="B23" s="402">
        <v>2566</v>
      </c>
      <c r="C23" s="403">
        <f t="shared" si="4"/>
        <v>91786</v>
      </c>
      <c r="D23" s="404">
        <v>72877</v>
      </c>
      <c r="E23" s="404">
        <v>3712</v>
      </c>
      <c r="F23" s="404">
        <v>8421</v>
      </c>
      <c r="G23" s="404">
        <v>6776</v>
      </c>
      <c r="H23" s="403">
        <f t="shared" si="0"/>
        <v>2135</v>
      </c>
      <c r="I23" s="405">
        <v>1926</v>
      </c>
      <c r="J23" s="404">
        <v>52</v>
      </c>
      <c r="K23" s="404">
        <v>101</v>
      </c>
      <c r="L23" s="404">
        <v>56</v>
      </c>
      <c r="M23" s="403">
        <f>N23+O23+P23+Q23</f>
        <v>7049</v>
      </c>
      <c r="N23" s="404">
        <v>6498</v>
      </c>
      <c r="O23" s="404">
        <v>136</v>
      </c>
      <c r="P23" s="404">
        <v>329</v>
      </c>
      <c r="Q23" s="404">
        <v>86</v>
      </c>
      <c r="R23" s="406">
        <f t="shared" si="2"/>
        <v>1494.3567</v>
      </c>
      <c r="S23" s="407">
        <v>1355.4148</v>
      </c>
      <c r="T23" s="407">
        <v>30.565100000000001</v>
      </c>
      <c r="U23" s="407">
        <v>70.246200000000016</v>
      </c>
      <c r="V23" s="407">
        <v>38.130599999999994</v>
      </c>
      <c r="W23" s="408">
        <f t="shared" si="5"/>
        <v>0.69993288056206093</v>
      </c>
      <c r="X23" s="408">
        <f t="shared" si="3"/>
        <v>0.70374600207684324</v>
      </c>
      <c r="Y23" s="408">
        <f t="shared" si="3"/>
        <v>0.58779038461538469</v>
      </c>
      <c r="Z23" s="408">
        <f t="shared" si="3"/>
        <v>0.69550693069306946</v>
      </c>
      <c r="AA23" s="408">
        <f t="shared" si="3"/>
        <v>0.68090357142857127</v>
      </c>
      <c r="AB23" s="278"/>
      <c r="AC23" s="278"/>
      <c r="AD23" s="278"/>
      <c r="AE23" s="278"/>
    </row>
    <row r="24" spans="1:31" s="282" customFormat="1">
      <c r="A24" s="412" t="s">
        <v>22</v>
      </c>
      <c r="B24" s="402">
        <v>2566</v>
      </c>
      <c r="C24" s="403">
        <f t="shared" si="4"/>
        <v>78286</v>
      </c>
      <c r="D24" s="404">
        <v>64735</v>
      </c>
      <c r="E24" s="404">
        <v>3937</v>
      </c>
      <c r="F24" s="404">
        <v>5890</v>
      </c>
      <c r="G24" s="404">
        <v>3724</v>
      </c>
      <c r="H24" s="403">
        <f t="shared" si="0"/>
        <v>3185</v>
      </c>
      <c r="I24" s="405">
        <v>2856</v>
      </c>
      <c r="J24" s="404">
        <v>107</v>
      </c>
      <c r="K24" s="404">
        <v>188</v>
      </c>
      <c r="L24" s="404">
        <v>34</v>
      </c>
      <c r="M24" s="403">
        <f>N24+O24+P24+Q24</f>
        <v>7140</v>
      </c>
      <c r="N24" s="404">
        <v>6418</v>
      </c>
      <c r="O24" s="404">
        <v>236</v>
      </c>
      <c r="P24" s="404">
        <v>432</v>
      </c>
      <c r="Q24" s="404">
        <v>54</v>
      </c>
      <c r="R24" s="406">
        <f t="shared" si="2"/>
        <v>1718.6856</v>
      </c>
      <c r="S24" s="407">
        <v>1555.1056999999998</v>
      </c>
      <c r="T24" s="407">
        <v>49.756300000000003</v>
      </c>
      <c r="U24" s="407">
        <v>98.340300000000013</v>
      </c>
      <c r="V24" s="407">
        <v>15.4833</v>
      </c>
      <c r="W24" s="408">
        <f t="shared" si="5"/>
        <v>0.5396187127158556</v>
      </c>
      <c r="X24" s="408">
        <f t="shared" si="3"/>
        <v>0.54450479691876741</v>
      </c>
      <c r="Y24" s="408">
        <f t="shared" si="3"/>
        <v>0.46501214953271031</v>
      </c>
      <c r="Z24" s="408">
        <f t="shared" si="3"/>
        <v>0.52308670212765962</v>
      </c>
      <c r="AA24" s="408">
        <f t="shared" si="3"/>
        <v>0.45539117647058824</v>
      </c>
      <c r="AB24" s="278"/>
      <c r="AC24" s="278"/>
      <c r="AD24" s="278"/>
      <c r="AE24" s="278"/>
    </row>
    <row r="25" spans="1:31" s="282" customFormat="1">
      <c r="A25" s="412" t="s">
        <v>146</v>
      </c>
      <c r="B25" s="402">
        <v>2566</v>
      </c>
      <c r="C25" s="403">
        <f t="shared" si="4"/>
        <v>359238</v>
      </c>
      <c r="D25" s="404">
        <v>210321</v>
      </c>
      <c r="E25" s="404">
        <v>20039</v>
      </c>
      <c r="F25" s="404">
        <v>43142</v>
      </c>
      <c r="G25" s="404">
        <v>85736</v>
      </c>
      <c r="H25" s="403">
        <f t="shared" si="0"/>
        <v>18350</v>
      </c>
      <c r="I25" s="405">
        <v>14852</v>
      </c>
      <c r="J25" s="404">
        <v>918</v>
      </c>
      <c r="K25" s="404">
        <v>1822</v>
      </c>
      <c r="L25" s="404">
        <v>758</v>
      </c>
      <c r="M25" s="403">
        <f>N25+O25+P25+Q25</f>
        <v>63755</v>
      </c>
      <c r="N25" s="404">
        <v>51226</v>
      </c>
      <c r="O25" s="404">
        <v>3213</v>
      </c>
      <c r="P25" s="404">
        <v>6689</v>
      </c>
      <c r="Q25" s="404">
        <v>2627</v>
      </c>
      <c r="R25" s="406">
        <f t="shared" si="2"/>
        <v>23390.434499999999</v>
      </c>
      <c r="S25" s="407">
        <v>18634.915000000001</v>
      </c>
      <c r="T25" s="407">
        <v>1164.5503000000001</v>
      </c>
      <c r="U25" s="407">
        <v>2347.0086999999999</v>
      </c>
      <c r="V25" s="407">
        <v>1243.9604999999999</v>
      </c>
      <c r="W25" s="408">
        <f t="shared" si="5"/>
        <v>1.2746830790190735</v>
      </c>
      <c r="X25" s="408">
        <f t="shared" si="5"/>
        <v>1.2547074468085107</v>
      </c>
      <c r="Y25" s="408">
        <f t="shared" si="5"/>
        <v>1.2685733115468412</v>
      </c>
      <c r="Z25" s="408">
        <f t="shared" si="5"/>
        <v>1.2881496706915476</v>
      </c>
      <c r="AA25" s="408">
        <f t="shared" si="5"/>
        <v>1.6411088390501318</v>
      </c>
      <c r="AB25" s="278"/>
      <c r="AC25" s="278"/>
      <c r="AD25" s="278"/>
      <c r="AE25" s="278"/>
    </row>
    <row r="26" spans="1:31" s="282" customFormat="1">
      <c r="A26" s="422" t="s">
        <v>23</v>
      </c>
      <c r="B26" s="402">
        <v>2566</v>
      </c>
      <c r="C26" s="403">
        <f t="shared" si="4"/>
        <v>65855</v>
      </c>
      <c r="D26" s="423">
        <v>51321</v>
      </c>
      <c r="E26" s="404">
        <v>2612</v>
      </c>
      <c r="F26" s="404">
        <v>6599</v>
      </c>
      <c r="G26" s="404">
        <v>5323</v>
      </c>
      <c r="H26" s="403">
        <f t="shared" si="0"/>
        <v>3850</v>
      </c>
      <c r="I26" s="424">
        <v>3220</v>
      </c>
      <c r="J26" s="425">
        <v>141</v>
      </c>
      <c r="K26" s="425">
        <v>395</v>
      </c>
      <c r="L26" s="425">
        <v>94</v>
      </c>
      <c r="M26" s="403">
        <f>N26+O26+P26+Q26</f>
        <v>9372</v>
      </c>
      <c r="N26" s="425">
        <v>7924</v>
      </c>
      <c r="O26" s="425">
        <v>320</v>
      </c>
      <c r="P26" s="425">
        <v>941</v>
      </c>
      <c r="Q26" s="425">
        <v>187</v>
      </c>
      <c r="R26" s="406">
        <f t="shared" si="2"/>
        <v>2462.1496999999999</v>
      </c>
      <c r="S26" s="426">
        <v>2062.4440999999997</v>
      </c>
      <c r="T26" s="426">
        <v>85.504100000000008</v>
      </c>
      <c r="U26" s="426">
        <v>258.18680000000001</v>
      </c>
      <c r="V26" s="426">
        <v>56.014699999999998</v>
      </c>
      <c r="W26" s="408">
        <f t="shared" si="5"/>
        <v>0.63951940259740259</v>
      </c>
      <c r="X26" s="408">
        <f t="shared" si="5"/>
        <v>0.64051059006211175</v>
      </c>
      <c r="Y26" s="408">
        <f t="shared" si="5"/>
        <v>0.60641205673758869</v>
      </c>
      <c r="Z26" s="408">
        <f t="shared" si="5"/>
        <v>0.65363746835443037</v>
      </c>
      <c r="AA26" s="408">
        <f t="shared" si="5"/>
        <v>0.59590106382978725</v>
      </c>
      <c r="AB26" s="278"/>
      <c r="AC26" s="278"/>
      <c r="AD26" s="278"/>
      <c r="AE26" s="278"/>
    </row>
    <row r="27" spans="1:31">
      <c r="A27" s="427" t="s">
        <v>36</v>
      </c>
      <c r="B27" s="371">
        <v>2566</v>
      </c>
      <c r="C27" s="428">
        <f>SUM(C9:C26)</f>
        <v>3068684</v>
      </c>
      <c r="D27" s="429">
        <f>SUM(D9:D26)</f>
        <v>2201587</v>
      </c>
      <c r="E27" s="429">
        <f>SUM(E9:E26)</f>
        <v>208731</v>
      </c>
      <c r="F27" s="429">
        <f>SUM(F9:F26)</f>
        <v>423536</v>
      </c>
      <c r="G27" s="429">
        <f>SUM(G9:G26)</f>
        <v>234830</v>
      </c>
      <c r="H27" s="429">
        <f t="shared" ref="H27:V27" si="6">SUM(H9:H26)</f>
        <v>159565</v>
      </c>
      <c r="I27" s="429">
        <f t="shared" si="6"/>
        <v>128260</v>
      </c>
      <c r="J27" s="429">
        <f t="shared" si="6"/>
        <v>9574</v>
      </c>
      <c r="K27" s="429">
        <f t="shared" si="6"/>
        <v>17395</v>
      </c>
      <c r="L27" s="429">
        <f t="shared" si="6"/>
        <v>4336</v>
      </c>
      <c r="M27" s="429">
        <f t="shared" si="6"/>
        <v>616198</v>
      </c>
      <c r="N27" s="429">
        <f t="shared" si="6"/>
        <v>488535</v>
      </c>
      <c r="O27" s="429">
        <f t="shared" si="6"/>
        <v>36710</v>
      </c>
      <c r="P27" s="429">
        <f t="shared" si="6"/>
        <v>76619</v>
      </c>
      <c r="Q27" s="429">
        <f t="shared" si="6"/>
        <v>14334</v>
      </c>
      <c r="R27" s="430">
        <f t="shared" si="6"/>
        <v>202768.52750000003</v>
      </c>
      <c r="S27" s="431">
        <f t="shared" si="6"/>
        <v>160264.95719999998</v>
      </c>
      <c r="T27" s="431">
        <f t="shared" si="6"/>
        <v>12384.8393</v>
      </c>
      <c r="U27" s="431">
        <f t="shared" si="6"/>
        <v>24681.673199999997</v>
      </c>
      <c r="V27" s="431">
        <f t="shared" si="6"/>
        <v>5437.0578000000005</v>
      </c>
      <c r="W27" s="408">
        <f t="shared" si="5"/>
        <v>1.2707581706514588</v>
      </c>
      <c r="X27" s="408">
        <f t="shared" si="5"/>
        <v>1.2495318665211288</v>
      </c>
      <c r="Y27" s="408">
        <f t="shared" si="5"/>
        <v>1.2935909024441195</v>
      </c>
      <c r="Z27" s="408">
        <f t="shared" si="5"/>
        <v>1.4188946938775508</v>
      </c>
      <c r="AA27" s="408">
        <f t="shared" si="5"/>
        <v>1.2539339944649448</v>
      </c>
    </row>
    <row r="28" spans="1:31">
      <c r="A28" s="388"/>
      <c r="B28" s="383"/>
      <c r="C28" s="382" t="s">
        <v>149</v>
      </c>
      <c r="D28" s="432"/>
      <c r="E28" s="432"/>
      <c r="F28" s="432"/>
      <c r="G28" s="432"/>
      <c r="H28" s="433"/>
      <c r="I28" s="432"/>
      <c r="J28" s="432"/>
      <c r="K28" s="432"/>
      <c r="L28" s="432"/>
      <c r="M28" s="382" t="s">
        <v>149</v>
      </c>
      <c r="N28" s="434"/>
      <c r="O28" s="434"/>
      <c r="P28" s="434"/>
      <c r="Q28" s="434"/>
      <c r="R28" s="435"/>
      <c r="S28" s="436"/>
      <c r="T28" s="436"/>
      <c r="U28" s="436"/>
      <c r="V28" s="382" t="s">
        <v>149</v>
      </c>
      <c r="W28" s="381"/>
      <c r="X28" s="381"/>
      <c r="Y28" s="381"/>
      <c r="Z28" s="381"/>
      <c r="AA28" s="381"/>
    </row>
    <row r="29" spans="1:31">
      <c r="A29" s="388"/>
      <c r="B29" s="383"/>
      <c r="C29" s="385" t="s">
        <v>150</v>
      </c>
      <c r="D29" s="437"/>
      <c r="E29" s="437"/>
      <c r="F29" s="437"/>
      <c r="G29" s="437"/>
      <c r="H29" s="438"/>
      <c r="I29" s="437"/>
      <c r="J29" s="437"/>
      <c r="K29" s="437"/>
      <c r="L29" s="437"/>
      <c r="M29" s="385" t="s">
        <v>150</v>
      </c>
      <c r="N29" s="381"/>
      <c r="O29" s="381"/>
      <c r="P29" s="381"/>
      <c r="Q29" s="381"/>
      <c r="R29" s="388"/>
      <c r="S29" s="437"/>
      <c r="T29" s="437"/>
      <c r="U29" s="437"/>
      <c r="V29" s="385" t="s">
        <v>150</v>
      </c>
      <c r="W29" s="381"/>
      <c r="X29" s="381"/>
      <c r="Y29" s="381"/>
      <c r="Z29" s="381"/>
      <c r="AA29" s="381"/>
    </row>
    <row r="30" spans="1:31" s="290" customFormat="1">
      <c r="A30" s="388"/>
      <c r="B30" s="383"/>
      <c r="C30" s="388" t="s">
        <v>161</v>
      </c>
      <c r="D30" s="381"/>
      <c r="E30" s="381"/>
      <c r="F30" s="381"/>
      <c r="G30" s="381"/>
      <c r="H30" s="388"/>
      <c r="I30" s="381"/>
      <c r="J30" s="381"/>
      <c r="K30" s="381"/>
      <c r="L30" s="381"/>
      <c r="M30" s="388" t="s">
        <v>161</v>
      </c>
      <c r="N30" s="381"/>
      <c r="O30" s="381"/>
      <c r="P30" s="381"/>
      <c r="Q30" s="381"/>
      <c r="R30" s="388"/>
      <c r="S30" s="381"/>
      <c r="T30" s="381"/>
      <c r="U30" s="381"/>
      <c r="V30" s="388" t="s">
        <v>161</v>
      </c>
      <c r="W30" s="381"/>
      <c r="X30" s="381"/>
      <c r="Y30" s="381"/>
      <c r="Z30" s="381"/>
      <c r="AA30" s="381"/>
      <c r="AB30" s="289"/>
      <c r="AC30" s="289"/>
      <c r="AD30" s="289"/>
      <c r="AE30" s="289"/>
    </row>
    <row r="31" spans="1:31">
      <c r="A31" s="388"/>
      <c r="B31" s="388"/>
      <c r="C31" s="388" t="s">
        <v>186</v>
      </c>
      <c r="D31" s="388"/>
      <c r="E31" s="388"/>
      <c r="F31" s="388"/>
      <c r="G31" s="388"/>
      <c r="H31" s="388"/>
      <c r="I31" s="388"/>
      <c r="J31" s="388"/>
      <c r="K31" s="388"/>
      <c r="L31" s="388"/>
      <c r="M31" s="388" t="s">
        <v>162</v>
      </c>
      <c r="N31" s="388"/>
      <c r="O31" s="388"/>
      <c r="P31" s="388"/>
      <c r="Q31" s="388"/>
      <c r="R31" s="388"/>
      <c r="S31" s="388"/>
      <c r="T31" s="388"/>
      <c r="U31" s="388"/>
      <c r="V31" s="388" t="s">
        <v>163</v>
      </c>
      <c r="W31" s="388"/>
      <c r="X31" s="388"/>
      <c r="Y31" s="388"/>
      <c r="Z31" s="388"/>
      <c r="AA31" s="388"/>
    </row>
    <row r="32" spans="1:31">
      <c r="A32" s="277"/>
      <c r="B32" s="278"/>
      <c r="C32" s="292"/>
      <c r="D32" s="278"/>
      <c r="E32" s="278"/>
      <c r="F32" s="278"/>
      <c r="G32" s="278"/>
      <c r="H32" s="292"/>
      <c r="I32" s="278"/>
      <c r="J32" s="278"/>
      <c r="K32" s="278"/>
      <c r="L32" s="278"/>
      <c r="M32" s="292"/>
      <c r="N32" s="278"/>
      <c r="O32" s="278"/>
      <c r="P32" s="278"/>
      <c r="Q32" s="278"/>
      <c r="R32" s="292"/>
      <c r="S32" s="278"/>
      <c r="T32" s="278"/>
      <c r="U32" s="278"/>
      <c r="V32" s="278"/>
      <c r="W32" s="278"/>
      <c r="X32" s="278"/>
      <c r="Y32" s="278"/>
      <c r="Z32" s="278"/>
      <c r="AA32" s="278"/>
    </row>
    <row r="33" spans="1:27">
      <c r="A33" s="277"/>
      <c r="B33" s="278"/>
      <c r="C33" s="292"/>
      <c r="D33" s="278"/>
      <c r="E33" s="278"/>
      <c r="F33" s="278"/>
      <c r="G33" s="278"/>
      <c r="H33" s="292"/>
      <c r="I33" s="278"/>
      <c r="J33" s="278"/>
      <c r="K33" s="278"/>
      <c r="L33" s="278"/>
      <c r="M33" s="292"/>
      <c r="N33" s="278"/>
      <c r="O33" s="278"/>
      <c r="P33" s="278"/>
      <c r="Q33" s="278"/>
      <c r="R33" s="292"/>
      <c r="S33" s="278"/>
      <c r="T33" s="278"/>
      <c r="U33" s="278"/>
      <c r="V33" s="278"/>
      <c r="W33" s="278"/>
      <c r="X33" s="278"/>
      <c r="Y33" s="278"/>
      <c r="Z33" s="278"/>
      <c r="AA33" s="278"/>
    </row>
  </sheetData>
  <mergeCells count="14">
    <mergeCell ref="W6:AA6"/>
    <mergeCell ref="C7:C8"/>
    <mergeCell ref="D7:D8"/>
    <mergeCell ref="E7:E8"/>
    <mergeCell ref="F7:F8"/>
    <mergeCell ref="G7:G8"/>
    <mergeCell ref="M5:U5"/>
    <mergeCell ref="A5:A8"/>
    <mergeCell ref="B5:B8"/>
    <mergeCell ref="C5:G6"/>
    <mergeCell ref="H5:L5"/>
    <mergeCell ref="H6:L6"/>
    <mergeCell ref="M6:Q6"/>
    <mergeCell ref="R6:V6"/>
  </mergeCells>
  <printOptions horizontalCentered="1"/>
  <pageMargins left="0.43307086614173229" right="0.43307086614173229" top="0.59055118110236227" bottom="0.59055118110236227" header="0.31496062992125984" footer="0.31496062992125984"/>
  <pageSetup paperSize="9" scale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ipDRGv6</vt:lpstr>
      <vt:lpstr>DRGv6เทียบIP</vt:lpstr>
      <vt:lpstr>CMI6</vt:lpstr>
      <vt:lpstr>ungroupV6</vt:lpstr>
      <vt:lpstr>เทียบOPhfo</vt:lpstr>
      <vt:lpstr>เทียบOPhdcHFO</vt:lpstr>
      <vt:lpstr>AdjRwV6</vt:lpstr>
      <vt:lpstr>ทั่วไปไตร4ส่งเขต</vt:lpstr>
      <vt:lpstr>บริการส่งเขต</vt:lpstr>
      <vt:lpstr>ปชกUC</vt:lpstr>
      <vt:lpstr>'CMI6'!Print_Area</vt:lpstr>
      <vt:lpstr>DRGv6เทียบIP!Print_Area</vt:lpstr>
      <vt:lpstr>ipDRGv6!Print_Area</vt:lpstr>
      <vt:lpstr>ungroupV6!Print_Area</vt:lpstr>
      <vt:lpstr>เทียบOPhdcHFO!Print_Area</vt:lpstr>
      <vt:lpstr>เทียบOPhfo!Print_Area</vt:lpstr>
      <vt:lpstr>บริการส่งเขต!Print_Area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moobin</dc:creator>
  <cp:lastModifiedBy>moobin</cp:lastModifiedBy>
  <cp:lastPrinted>2023-10-18T08:18:17Z</cp:lastPrinted>
  <dcterms:created xsi:type="dcterms:W3CDTF">2021-01-20T01:59:50Z</dcterms:created>
  <dcterms:modified xsi:type="dcterms:W3CDTF">2023-10-18T08:28:48Z</dcterms:modified>
</cp:coreProperties>
</file>