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67\67ข้อมูลบริการ\พิมพ์รายไตรมาส\"/>
    </mc:Choice>
  </mc:AlternateContent>
  <bookViews>
    <workbookView xWindow="120" yWindow="135" windowWidth="15315" windowHeight="12345" firstSheet="1" activeTab="4"/>
  </bookViews>
  <sheets>
    <sheet name="ipDRGv6" sheetId="8" r:id="rId1"/>
    <sheet name="DRGv6เทียบIP" sheetId="15" r:id="rId2"/>
    <sheet name="CMI6" sheetId="16" r:id="rId3"/>
    <sheet name="ungroupV6" sheetId="9" r:id="rId4"/>
    <sheet name="op" sheetId="21" r:id="rId5"/>
    <sheet name="เทียบOPhfo" sheetId="10" r:id="rId6"/>
    <sheet name="เทียบOPhdcHFO" sheetId="7" r:id="rId7"/>
    <sheet name="AdjRw05" sheetId="17" r:id="rId8"/>
    <sheet name="บริการส่งเขต" sheetId="14" r:id="rId9"/>
    <sheet name="ปชกUC" sheetId="18" r:id="rId10"/>
  </sheets>
  <definedNames>
    <definedName name="_xlnm.Print_Area" localSheetId="2">'CMI6'!$A$1:$I$33</definedName>
    <definedName name="_xlnm.Print_Area" localSheetId="1">DRGv6เทียบIP!$A$1:$M$25</definedName>
    <definedName name="_xlnm.Print_Area" localSheetId="0">ipDRGv6!$A$1:$U$30</definedName>
    <definedName name="_xlnm.Print_Area" localSheetId="4">op!$A$1:$G$31</definedName>
    <definedName name="_xlnm.Print_Area" localSheetId="3">ungroupV6!$A$1:$R$31</definedName>
    <definedName name="_xlnm.Print_Area" localSheetId="6">เทียบOPhdcHFO!$A$1:$N$24</definedName>
    <definedName name="_xlnm.Print_Area" localSheetId="5">เทียบOPhfo!$A$1:$H$24</definedName>
    <definedName name="_xlnm.Print_Area" localSheetId="8">บริการส่งเขต!$A$1:$AA$30</definedName>
  </definedNames>
  <calcPr calcId="152511"/>
</workbook>
</file>

<file path=xl/calcChain.xml><?xml version="1.0" encoding="utf-8"?>
<calcChain xmlns="http://schemas.openxmlformats.org/spreadsheetml/2006/main">
  <c r="F25" i="21" l="1"/>
  <c r="E25" i="21"/>
  <c r="D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C7" i="21"/>
  <c r="C25" i="21" l="1"/>
  <c r="L22" i="7"/>
  <c r="U22" i="7"/>
  <c r="T22" i="7"/>
  <c r="S22" i="7"/>
  <c r="Q22" i="7"/>
  <c r="R22" i="7" s="1"/>
  <c r="P22" i="7"/>
  <c r="R21" i="7"/>
  <c r="R20" i="7"/>
  <c r="R19" i="7"/>
  <c r="R18" i="7"/>
  <c r="R17" i="7"/>
  <c r="R16" i="7"/>
  <c r="R15" i="7"/>
  <c r="R14" i="7"/>
  <c r="R13" i="7"/>
  <c r="R12" i="7"/>
  <c r="R11" i="7"/>
  <c r="R10" i="7"/>
  <c r="R9" i="7"/>
  <c r="R8" i="7"/>
  <c r="R7" i="7"/>
  <c r="R6" i="7"/>
  <c r="R5" i="7"/>
  <c r="R4" i="7"/>
  <c r="K23" i="10"/>
  <c r="J23" i="10"/>
  <c r="M22" i="18" l="1"/>
  <c r="L22" i="18"/>
  <c r="K22" i="18"/>
  <c r="J22" i="18"/>
  <c r="I22" i="18"/>
  <c r="H22" i="18"/>
  <c r="G22" i="18"/>
  <c r="F22" i="18"/>
  <c r="E22" i="18"/>
  <c r="D22" i="18"/>
  <c r="C22" i="18"/>
  <c r="B22" i="18"/>
  <c r="J24" i="9" l="1"/>
  <c r="K24" i="9"/>
  <c r="Q24" i="9"/>
  <c r="R24" i="9"/>
  <c r="I24" i="9"/>
  <c r="I24" i="17" l="1"/>
  <c r="G24" i="17"/>
  <c r="E24" i="17"/>
  <c r="D24" i="17"/>
  <c r="J23" i="17"/>
  <c r="H23" i="17"/>
  <c r="F23" i="17"/>
  <c r="J22" i="17"/>
  <c r="H22" i="17"/>
  <c r="F22" i="17"/>
  <c r="J21" i="17"/>
  <c r="H21" i="17"/>
  <c r="F21" i="17"/>
  <c r="J20" i="17"/>
  <c r="H20" i="17"/>
  <c r="F20" i="17"/>
  <c r="J19" i="17"/>
  <c r="H19" i="17"/>
  <c r="F19" i="17"/>
  <c r="J18" i="17"/>
  <c r="H18" i="17"/>
  <c r="F18" i="17"/>
  <c r="J17" i="17"/>
  <c r="H17" i="17"/>
  <c r="F17" i="17"/>
  <c r="J16" i="17"/>
  <c r="H16" i="17"/>
  <c r="F16" i="17"/>
  <c r="J15" i="17"/>
  <c r="H15" i="17"/>
  <c r="F15" i="17"/>
  <c r="J14" i="17"/>
  <c r="H14" i="17"/>
  <c r="F14" i="17"/>
  <c r="J13" i="17"/>
  <c r="H13" i="17"/>
  <c r="F13" i="17"/>
  <c r="J12" i="17"/>
  <c r="H12" i="17"/>
  <c r="F12" i="17"/>
  <c r="J11" i="17"/>
  <c r="H11" i="17"/>
  <c r="F11" i="17"/>
  <c r="J10" i="17"/>
  <c r="H10" i="17"/>
  <c r="F10" i="17"/>
  <c r="J9" i="17"/>
  <c r="H9" i="17"/>
  <c r="F9" i="17"/>
  <c r="J8" i="17"/>
  <c r="H8" i="17"/>
  <c r="F8" i="17"/>
  <c r="J7" i="17"/>
  <c r="H7" i="17"/>
  <c r="F7" i="17"/>
  <c r="J6" i="17"/>
  <c r="H6" i="17"/>
  <c r="F6" i="17"/>
  <c r="F24" i="17" l="1"/>
  <c r="H24" i="17"/>
  <c r="J24" i="17"/>
  <c r="G27" i="16"/>
  <c r="F27" i="16"/>
  <c r="E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G6" i="10" l="1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5" i="10"/>
  <c r="V27" i="14" l="1"/>
  <c r="U27" i="14"/>
  <c r="T27" i="14"/>
  <c r="S27" i="14"/>
  <c r="Q27" i="14"/>
  <c r="P27" i="14"/>
  <c r="O27" i="14"/>
  <c r="N27" i="14"/>
  <c r="L27" i="14"/>
  <c r="K27" i="14"/>
  <c r="J27" i="14"/>
  <c r="I27" i="14"/>
  <c r="G27" i="14"/>
  <c r="F27" i="14"/>
  <c r="E27" i="14"/>
  <c r="D27" i="14"/>
  <c r="AA26" i="14"/>
  <c r="Z26" i="14"/>
  <c r="Y26" i="14"/>
  <c r="X26" i="14"/>
  <c r="R26" i="14"/>
  <c r="M26" i="14"/>
  <c r="H26" i="14"/>
  <c r="C26" i="14"/>
  <c r="AA25" i="14"/>
  <c r="Z25" i="14"/>
  <c r="Y25" i="14"/>
  <c r="X25" i="14"/>
  <c r="R25" i="14"/>
  <c r="M25" i="14"/>
  <c r="H25" i="14"/>
  <c r="C25" i="14"/>
  <c r="AA24" i="14"/>
  <c r="Z24" i="14"/>
  <c r="Y24" i="14"/>
  <c r="X24" i="14"/>
  <c r="R24" i="14"/>
  <c r="M24" i="14"/>
  <c r="H24" i="14"/>
  <c r="W24" i="14" s="1"/>
  <c r="C24" i="14"/>
  <c r="AA23" i="14"/>
  <c r="Z23" i="14"/>
  <c r="Y23" i="14"/>
  <c r="X23" i="14"/>
  <c r="R23" i="14"/>
  <c r="M23" i="14"/>
  <c r="H23" i="14"/>
  <c r="C23" i="14"/>
  <c r="AA22" i="14"/>
  <c r="Z22" i="14"/>
  <c r="Y22" i="14"/>
  <c r="X22" i="14"/>
  <c r="R22" i="14"/>
  <c r="M22" i="14"/>
  <c r="H22" i="14"/>
  <c r="C22" i="14"/>
  <c r="AA21" i="14"/>
  <c r="Z21" i="14"/>
  <c r="Y21" i="14"/>
  <c r="X21" i="14"/>
  <c r="R21" i="14"/>
  <c r="M21" i="14"/>
  <c r="H21" i="14"/>
  <c r="C21" i="14"/>
  <c r="AA20" i="14"/>
  <c r="Z20" i="14"/>
  <c r="Y20" i="14"/>
  <c r="X20" i="14"/>
  <c r="R20" i="14"/>
  <c r="M20" i="14"/>
  <c r="H20" i="14"/>
  <c r="C20" i="14"/>
  <c r="AA19" i="14"/>
  <c r="Z19" i="14"/>
  <c r="Y19" i="14"/>
  <c r="X19" i="14"/>
  <c r="R19" i="14"/>
  <c r="M19" i="14"/>
  <c r="H19" i="14"/>
  <c r="W19" i="14" s="1"/>
  <c r="C19" i="14"/>
  <c r="AA18" i="14"/>
  <c r="Z18" i="14"/>
  <c r="Y18" i="14"/>
  <c r="X18" i="14"/>
  <c r="R18" i="14"/>
  <c r="M18" i="14"/>
  <c r="H18" i="14"/>
  <c r="C18" i="14"/>
  <c r="AA17" i="14"/>
  <c r="Z17" i="14"/>
  <c r="Y17" i="14"/>
  <c r="X17" i="14"/>
  <c r="R17" i="14"/>
  <c r="M17" i="14"/>
  <c r="H17" i="14"/>
  <c r="C17" i="14"/>
  <c r="AA16" i="14"/>
  <c r="Z16" i="14"/>
  <c r="Y16" i="14"/>
  <c r="X16" i="14"/>
  <c r="R16" i="14"/>
  <c r="M16" i="14"/>
  <c r="H16" i="14"/>
  <c r="C16" i="14"/>
  <c r="AA15" i="14"/>
  <c r="Z15" i="14"/>
  <c r="Y15" i="14"/>
  <c r="X15" i="14"/>
  <c r="R15" i="14"/>
  <c r="M15" i="14"/>
  <c r="H15" i="14"/>
  <c r="C15" i="14"/>
  <c r="AA14" i="14"/>
  <c r="Z14" i="14"/>
  <c r="Y14" i="14"/>
  <c r="X14" i="14"/>
  <c r="R14" i="14"/>
  <c r="M14" i="14"/>
  <c r="H14" i="14"/>
  <c r="C14" i="14"/>
  <c r="AA13" i="14"/>
  <c r="Z13" i="14"/>
  <c r="Y13" i="14"/>
  <c r="X13" i="14"/>
  <c r="R13" i="14"/>
  <c r="M13" i="14"/>
  <c r="H13" i="14"/>
  <c r="C13" i="14"/>
  <c r="AA12" i="14"/>
  <c r="Z12" i="14"/>
  <c r="Y12" i="14"/>
  <c r="X12" i="14"/>
  <c r="R12" i="14"/>
  <c r="M12" i="14"/>
  <c r="H12" i="14"/>
  <c r="C12" i="14"/>
  <c r="AA11" i="14"/>
  <c r="Z11" i="14"/>
  <c r="Y11" i="14"/>
  <c r="X11" i="14"/>
  <c r="R11" i="14"/>
  <c r="M11" i="14"/>
  <c r="H11" i="14"/>
  <c r="C11" i="14"/>
  <c r="AA10" i="14"/>
  <c r="Z10" i="14"/>
  <c r="Y10" i="14"/>
  <c r="X10" i="14"/>
  <c r="R10" i="14"/>
  <c r="M10" i="14"/>
  <c r="H10" i="14"/>
  <c r="C10" i="14"/>
  <c r="AA9" i="14"/>
  <c r="Z9" i="14"/>
  <c r="Y9" i="14"/>
  <c r="X9" i="14"/>
  <c r="R9" i="14"/>
  <c r="M9" i="14"/>
  <c r="H9" i="14"/>
  <c r="C9" i="14"/>
  <c r="X27" i="14" l="1"/>
  <c r="M27" i="14"/>
  <c r="W16" i="14"/>
  <c r="W17" i="14"/>
  <c r="W18" i="14"/>
  <c r="W20" i="14"/>
  <c r="W21" i="14"/>
  <c r="W22" i="14"/>
  <c r="W23" i="14"/>
  <c r="W12" i="14"/>
  <c r="Y27" i="14"/>
  <c r="Z27" i="14"/>
  <c r="W9" i="14"/>
  <c r="W10" i="14"/>
  <c r="W11" i="14"/>
  <c r="W25" i="14"/>
  <c r="W26" i="14"/>
  <c r="AA27" i="14"/>
  <c r="H27" i="14"/>
  <c r="W13" i="14"/>
  <c r="W14" i="14"/>
  <c r="W15" i="14"/>
  <c r="C27" i="14"/>
  <c r="R27" i="14"/>
  <c r="W27" i="14" s="1"/>
  <c r="H23" i="9" l="1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S22" i="8" l="1"/>
  <c r="B22" i="8"/>
  <c r="S21" i="8"/>
  <c r="B20" i="8"/>
  <c r="Q20" i="8" s="1"/>
  <c r="S18" i="8"/>
  <c r="R18" i="8"/>
  <c r="S17" i="8"/>
  <c r="S16" i="8"/>
  <c r="R16" i="8"/>
  <c r="B15" i="8"/>
  <c r="S14" i="8"/>
  <c r="R14" i="8"/>
  <c r="B13" i="8"/>
  <c r="R12" i="8"/>
  <c r="B11" i="8"/>
  <c r="S10" i="8"/>
  <c r="R10" i="8"/>
  <c r="B9" i="8"/>
  <c r="B8" i="8"/>
  <c r="Q8" i="8" s="1"/>
  <c r="B7" i="8"/>
  <c r="B6" i="8"/>
  <c r="J24" i="8"/>
  <c r="K24" i="8"/>
  <c r="G7" i="8"/>
  <c r="T7" i="8"/>
  <c r="G8" i="8"/>
  <c r="S8" i="8"/>
  <c r="H24" i="8"/>
  <c r="U9" i="8"/>
  <c r="U10" i="8"/>
  <c r="S11" i="8"/>
  <c r="T11" i="8"/>
  <c r="S12" i="8"/>
  <c r="G13" i="8"/>
  <c r="T14" i="8"/>
  <c r="U14" i="8"/>
  <c r="G15" i="8"/>
  <c r="T15" i="8"/>
  <c r="G16" i="8"/>
  <c r="T17" i="8"/>
  <c r="T18" i="8"/>
  <c r="U18" i="8"/>
  <c r="G19" i="8"/>
  <c r="T19" i="8"/>
  <c r="R20" i="8"/>
  <c r="G20" i="8"/>
  <c r="G21" i="8"/>
  <c r="T21" i="8"/>
  <c r="T22" i="8"/>
  <c r="U22" i="8"/>
  <c r="G23" i="8"/>
  <c r="I24" i="8"/>
  <c r="S23" i="8"/>
  <c r="U21" i="8"/>
  <c r="U20" i="8"/>
  <c r="S19" i="8"/>
  <c r="U17" i="8"/>
  <c r="U16" i="8"/>
  <c r="S15" i="8"/>
  <c r="U13" i="8"/>
  <c r="U12" i="8"/>
  <c r="G12" i="8"/>
  <c r="T10" i="8"/>
  <c r="T9" i="8"/>
  <c r="U8" i="8"/>
  <c r="S7" i="8"/>
  <c r="T23" i="8"/>
  <c r="T13" i="8"/>
  <c r="R6" i="8"/>
  <c r="U7" i="8"/>
  <c r="R8" i="8"/>
  <c r="T8" i="8"/>
  <c r="S9" i="8"/>
  <c r="B10" i="8"/>
  <c r="U11" i="8"/>
  <c r="B12" i="8"/>
  <c r="Q12" i="8" s="1"/>
  <c r="T12" i="8"/>
  <c r="S13" i="8"/>
  <c r="B14" i="8"/>
  <c r="U15" i="8"/>
  <c r="B16" i="8"/>
  <c r="T16" i="8"/>
  <c r="B17" i="8"/>
  <c r="B19" i="8"/>
  <c r="Q19" i="8" s="1"/>
  <c r="U19" i="8"/>
  <c r="T20" i="8"/>
  <c r="B21" i="8"/>
  <c r="Q21" i="8" s="1"/>
  <c r="B23" i="8"/>
  <c r="Q23" i="8" s="1"/>
  <c r="U23" i="8"/>
  <c r="Q10" i="8" l="1"/>
  <c r="Q9" i="8"/>
  <c r="Q15" i="8"/>
  <c r="Q22" i="8"/>
  <c r="Q7" i="8"/>
  <c r="Q17" i="8"/>
  <c r="Q16" i="8"/>
  <c r="Q13" i="8"/>
  <c r="L6" i="8"/>
  <c r="L8" i="8"/>
  <c r="L9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7" i="8"/>
  <c r="L10" i="8"/>
  <c r="R22" i="8"/>
  <c r="B18" i="8"/>
  <c r="S20" i="8"/>
  <c r="U6" i="8"/>
  <c r="G6" i="8"/>
  <c r="Q6" i="8" s="1"/>
  <c r="G11" i="8"/>
  <c r="Q11" i="8" s="1"/>
  <c r="T6" i="8"/>
  <c r="G9" i="8"/>
  <c r="G17" i="8"/>
  <c r="G14" i="8"/>
  <c r="Q14" i="8" s="1"/>
  <c r="G18" i="8"/>
  <c r="G22" i="8"/>
  <c r="G10" i="8"/>
  <c r="R23" i="8"/>
  <c r="R21" i="8"/>
  <c r="R19" i="8"/>
  <c r="R17" i="8"/>
  <c r="R15" i="8"/>
  <c r="R13" i="8"/>
  <c r="R11" i="8"/>
  <c r="R9" i="8"/>
  <c r="R7" i="8"/>
  <c r="S6" i="8"/>
  <c r="Q18" i="8" l="1"/>
  <c r="L24" i="8"/>
  <c r="X24" i="8"/>
  <c r="W24" i="8"/>
  <c r="J24" i="15"/>
  <c r="I24" i="15"/>
  <c r="G24" i="15"/>
  <c r="F24" i="15"/>
  <c r="D24" i="15"/>
  <c r="C24" i="15"/>
  <c r="L23" i="15"/>
  <c r="M23" i="15" s="1"/>
  <c r="K23" i="15"/>
  <c r="H23" i="15"/>
  <c r="E23" i="15"/>
  <c r="L22" i="15"/>
  <c r="M22" i="15" s="1"/>
  <c r="K22" i="15"/>
  <c r="H22" i="15"/>
  <c r="E22" i="15"/>
  <c r="L21" i="15"/>
  <c r="M21" i="15" s="1"/>
  <c r="K21" i="15"/>
  <c r="H21" i="15"/>
  <c r="E21" i="15"/>
  <c r="L20" i="15"/>
  <c r="M20" i="15" s="1"/>
  <c r="K20" i="15"/>
  <c r="H20" i="15"/>
  <c r="E20" i="15"/>
  <c r="L19" i="15"/>
  <c r="M19" i="15" s="1"/>
  <c r="K19" i="15"/>
  <c r="H19" i="15"/>
  <c r="E19" i="15"/>
  <c r="L18" i="15"/>
  <c r="M18" i="15" s="1"/>
  <c r="K18" i="15"/>
  <c r="H18" i="15"/>
  <c r="E18" i="15"/>
  <c r="L17" i="15"/>
  <c r="M17" i="15" s="1"/>
  <c r="K17" i="15"/>
  <c r="H17" i="15"/>
  <c r="E17" i="15"/>
  <c r="L16" i="15"/>
  <c r="M16" i="15" s="1"/>
  <c r="K16" i="15"/>
  <c r="H16" i="15"/>
  <c r="E16" i="15"/>
  <c r="L15" i="15"/>
  <c r="M15" i="15" s="1"/>
  <c r="K15" i="15"/>
  <c r="H15" i="15"/>
  <c r="E15" i="15"/>
  <c r="L14" i="15"/>
  <c r="M14" i="15" s="1"/>
  <c r="K14" i="15"/>
  <c r="H14" i="15"/>
  <c r="E14" i="15"/>
  <c r="L13" i="15"/>
  <c r="M13" i="15" s="1"/>
  <c r="K13" i="15"/>
  <c r="H13" i="15"/>
  <c r="E13" i="15"/>
  <c r="L12" i="15"/>
  <c r="M12" i="15" s="1"/>
  <c r="K12" i="15"/>
  <c r="H12" i="15"/>
  <c r="E12" i="15"/>
  <c r="L11" i="15"/>
  <c r="M11" i="15" s="1"/>
  <c r="K11" i="15"/>
  <c r="H11" i="15"/>
  <c r="E11" i="15"/>
  <c r="L10" i="15"/>
  <c r="M10" i="15" s="1"/>
  <c r="K10" i="15"/>
  <c r="H10" i="15"/>
  <c r="E10" i="15"/>
  <c r="L9" i="15"/>
  <c r="M9" i="15" s="1"/>
  <c r="K9" i="15"/>
  <c r="H9" i="15"/>
  <c r="E9" i="15"/>
  <c r="L8" i="15"/>
  <c r="M8" i="15" s="1"/>
  <c r="K8" i="15"/>
  <c r="H8" i="15"/>
  <c r="E8" i="15"/>
  <c r="L7" i="15"/>
  <c r="M7" i="15" s="1"/>
  <c r="K7" i="15"/>
  <c r="H7" i="15"/>
  <c r="E7" i="15"/>
  <c r="L6" i="15"/>
  <c r="M6" i="15" s="1"/>
  <c r="K6" i="15"/>
  <c r="H6" i="15"/>
  <c r="E6" i="15"/>
  <c r="H24" i="15" l="1"/>
  <c r="E24" i="15"/>
  <c r="K24" i="15"/>
  <c r="L24" i="15"/>
  <c r="M24" i="15" s="1"/>
  <c r="K5" i="7" l="1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4" i="7"/>
  <c r="G24" i="9"/>
  <c r="F24" i="9"/>
  <c r="D24" i="9"/>
  <c r="C24" i="9"/>
  <c r="Y24" i="8"/>
  <c r="H24" i="9" l="1"/>
  <c r="E24" i="9"/>
  <c r="N24" i="8" l="1"/>
  <c r="O24" i="8"/>
  <c r="P24" i="8"/>
  <c r="M24" i="8"/>
  <c r="D24" i="8"/>
  <c r="E24" i="8"/>
  <c r="F24" i="8"/>
  <c r="C24" i="8"/>
  <c r="V6" i="8"/>
  <c r="V7" i="8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S24" i="8" l="1"/>
  <c r="G24" i="8"/>
  <c r="R24" i="8"/>
  <c r="U24" i="8"/>
  <c r="T24" i="8"/>
  <c r="B24" i="8"/>
  <c r="V24" i="8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5" i="10"/>
  <c r="F23" i="10"/>
  <c r="E23" i="10"/>
  <c r="D23" i="10"/>
  <c r="C23" i="10"/>
  <c r="Q24" i="8" l="1"/>
  <c r="G23" i="10"/>
  <c r="H23" i="10" s="1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4" i="7"/>
  <c r="M22" i="7"/>
  <c r="J22" i="7"/>
  <c r="G22" i="7"/>
  <c r="F22" i="7"/>
  <c r="D22" i="7"/>
  <c r="C22" i="7"/>
  <c r="E21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4" i="7"/>
  <c r="N22" i="7" l="1"/>
  <c r="H22" i="7"/>
  <c r="K22" i="7"/>
  <c r="E22" i="7"/>
</calcChain>
</file>

<file path=xl/sharedStrings.xml><?xml version="1.0" encoding="utf-8"?>
<sst xmlns="http://schemas.openxmlformats.org/spreadsheetml/2006/main" count="479" uniqueCount="193">
  <si>
    <t>รหัสสถาน
บริการ</t>
  </si>
  <si>
    <t>จำนวนราย</t>
  </si>
  <si>
    <t>จำนวนผู้ป่วยใน</t>
  </si>
  <si>
    <t>ที่</t>
  </si>
  <si>
    <t>รพ.</t>
  </si>
  <si>
    <t>ทั้งหมด</t>
  </si>
  <si>
    <t>AdjRw &lt;0.5</t>
  </si>
  <si>
    <t>ราย</t>
  </si>
  <si>
    <t>ร้อยละ</t>
  </si>
  <si>
    <t>สกลนคร</t>
  </si>
  <si>
    <t>กุสุมาลย์</t>
  </si>
  <si>
    <t>กุดบาก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</si>
  <si>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</si>
  <si>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</si>
  <si>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</si>
  <si>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</si>
  <si>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</si>
  <si>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</si>
  <si>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</si>
  <si>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</si>
  <si>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</si>
  <si>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</si>
  <si>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</si>
  <si>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พระอาจารย์แบนฯ</t>
  </si>
  <si>
    <t>รวมทั้งจังหวัด</t>
  </si>
  <si>
    <t>โรงพยาบาล</t>
  </si>
  <si>
    <t>OPD (จำนวนครั้ง)</t>
  </si>
  <si>
    <t>IPD</t>
  </si>
  <si>
    <t xml:space="preserve">IP Admit </t>
  </si>
  <si>
    <t>จำนวนวันนอน</t>
  </si>
  <si>
    <t>CMI</t>
  </si>
  <si>
    <t xml:space="preserve"> รวม</t>
  </si>
  <si>
    <t>สิทธิ UC</t>
  </si>
  <si>
    <t>สิทธิ SSS</t>
  </si>
  <si>
    <t>สิทธิ CSMBS</t>
  </si>
  <si>
    <t>สิทธิ อื่นๆ</t>
  </si>
  <si>
    <t>รวม</t>
  </si>
  <si>
    <t>พระอาจารย์ฝั้นฯ</t>
  </si>
  <si>
    <t>ข้อมูลผู้ป่วยใน (จำหน่ายในเดือน)</t>
  </si>
  <si>
    <t xml:space="preserve">ทั้งหมด </t>
  </si>
  <si>
    <t>จำนวนข้อมูลแยกตามกลุ่ม ERROR</t>
  </si>
  <si>
    <t>(ราย)</t>
  </si>
  <si>
    <t>sum Adj RW</t>
  </si>
  <si>
    <t>Adj RWเฉลี่ย</t>
  </si>
  <si>
    <t>ERROR</t>
  </si>
  <si>
    <t>ผู้ป่วยใน (ราย)</t>
  </si>
  <si>
    <t>[1]</t>
  </si>
  <si>
    <t>[2]</t>
  </si>
  <si>
    <t>[3]=[2]/[1]</t>
  </si>
  <si>
    <t>[4]</t>
  </si>
  <si>
    <t>[5]</t>
  </si>
  <si>
    <t>[6]=[5]/[4]</t>
  </si>
  <si>
    <t>[7]</t>
  </si>
  <si>
    <t>[8]</t>
  </si>
  <si>
    <t>[9]=[8]/[7]</t>
  </si>
  <si>
    <t>ผลต่าง AdjRw</t>
  </si>
  <si>
    <t>ร้อยละ AdjRw</t>
  </si>
  <si>
    <t>จำนวน</t>
  </si>
  <si>
    <t xml:space="preserve"> (ราย)</t>
  </si>
  <si>
    <t>เกณฑ์</t>
  </si>
  <si>
    <t>ระดับ</t>
  </si>
  <si>
    <t>ขีดความ</t>
  </si>
  <si>
    <t>สามารถ</t>
  </si>
  <si>
    <t>เตียง</t>
  </si>
  <si>
    <t>A</t>
  </si>
  <si>
    <t>F2</t>
  </si>
  <si>
    <t>F1</t>
  </si>
  <si>
    <t>F3</t>
  </si>
  <si>
    <t>M1</t>
  </si>
  <si>
    <t xml:space="preserve"> มากกว่า</t>
  </si>
  <si>
    <t>จริง</t>
  </si>
  <si>
    <t>ความต่าง</t>
  </si>
  <si>
    <t>เว็บHDC(ครั้ง)</t>
  </si>
  <si>
    <t>เว็บhfo(ครั้ง)</t>
  </si>
  <si>
    <t>1.No PDX</t>
  </si>
  <si>
    <t>2.invaild PDX</t>
  </si>
  <si>
    <t>3.Unacceptable PDX</t>
  </si>
  <si>
    <t>4.PDX not vaild for AGE</t>
  </si>
  <si>
    <t>5.PDX not vaild for SEX</t>
  </si>
  <si>
    <t xml:space="preserve">จำนวน </t>
  </si>
  <si>
    <t>ร้อยละความต่าง OP</t>
  </si>
  <si>
    <t xml:space="preserve"> [1]</t>
  </si>
  <si>
    <t xml:space="preserve"> [2]</t>
  </si>
  <si>
    <t>[3]=[2]-[1]</t>
  </si>
  <si>
    <t>[4]= [3]/[1]*100</t>
  </si>
  <si>
    <t>ผลต่าง OP (ครั้ง)</t>
  </si>
  <si>
    <t>ทีมา</t>
  </si>
  <si>
    <t xml:space="preserve">  http://it-phdb.moph.go.th/reportdata-beta/#/bed-report</t>
  </si>
  <si>
    <t>สว่างแดนดิน</t>
  </si>
  <si>
    <t>AdjRW</t>
  </si>
  <si>
    <t xml:space="preserve"> </t>
  </si>
  <si>
    <t xml:space="preserve">หมายเหตุ </t>
  </si>
  <si>
    <t xml:space="preserve"> -IPD จาก 12 แฟ้ม ประมวลผลผ่านโปรแกรม DRG V6.3.5</t>
  </si>
  <si>
    <t xml:space="preserve">  </t>
  </si>
  <si>
    <t>สิทธิอื่นๆ</t>
  </si>
  <si>
    <t xml:space="preserve"> - ข้อมูลจำนวนเตียงจาก กองบริหารการสาธารณสุข ณ 28 กุมภาพันธ์ 2566</t>
  </si>
  <si>
    <t>AdjRW (DRG v6.3.5)</t>
  </si>
  <si>
    <t>[10]=[8]-[5]</t>
  </si>
  <si>
    <t>[11]= [8]/[5]*100</t>
  </si>
  <si>
    <t>สำหรับโรงพยาบาลที่ไม่มี error จำนวน 13 แห่ง คิดเป็นร้อยละ  72.2 ของโรงพยาบาลทั้งหมด</t>
  </si>
  <si>
    <t>พระอาจารย์มั่นฯ</t>
  </si>
  <si>
    <t>S</t>
  </si>
  <si>
    <t>หมายเหตุ</t>
  </si>
  <si>
    <t xml:space="preserve">     1. ส่วนที่ระบายสี ไม่ต้องกรอกข้อมูล</t>
  </si>
  <si>
    <t>ปีงบ
ประมาณ</t>
  </si>
  <si>
    <t>OP Visit รวม</t>
  </si>
  <si>
    <t>OP Visit UC</t>
  </si>
  <si>
    <t>OP Visit SSS</t>
  </si>
  <si>
    <t>OP Visit CSMBS</t>
  </si>
  <si>
    <t>OP Visit อื่นๆ</t>
  </si>
  <si>
    <t>สิทธิCSMBS</t>
  </si>
  <si>
    <t>สิทธิSSS</t>
  </si>
  <si>
    <t xml:space="preserve">     2. ห้ามปรับแก้ตาราง  ห้ามแก้ไขสูตร</t>
  </si>
  <si>
    <t xml:space="preserve">     3.ข้อมูลผู้ป่วยใน  ให้ใช้ข้อมูล  12  แฟ้มและใช้โปรแกรม  DRGs Index</t>
  </si>
  <si>
    <t xml:space="preserve">     3.ข้อมูลผู้ป่วยใน  ให้ใช้ข้อมูล  12  แฟ้มและใช้โปรแกรม  </t>
  </si>
  <si>
    <t xml:space="preserve">       ข้อมูลจำนวนผู้ป่วยใน  12  แฟ้ม (ทุกประเภทสิทธิ)   ผ่านโปรแกรม DRGs Index  V6.3.5</t>
  </si>
  <si>
    <t>AdjRw &gt;=0.5 ถึง &lt;=4.0</t>
  </si>
  <si>
    <t>AdjRw &gt;4.0</t>
  </si>
  <si>
    <t>ประมวลผลผ่านโปรแกรม DRGs Index V6.3.5</t>
  </si>
  <si>
    <t>ข้อมูลไม่รวม DRG V6.3.5 ungroup</t>
  </si>
  <si>
    <t xml:space="preserve">           สรุปผู้ป่วยในแยกกลุ่มตามค่า AdjRw จากข้อมูล 12 แฟ้ม ผ่านโปรแกรม DRGs Index V6.3.5</t>
  </si>
  <si>
    <t>6.Ungroupable due to AGE</t>
  </si>
  <si>
    <t>7.Ungroupable due to SEX</t>
  </si>
  <si>
    <t>8.Ungroupable due to DISCHT</t>
  </si>
  <si>
    <t xml:space="preserve">9.Ungroupable due to CALLOS </t>
  </si>
  <si>
    <t xml:space="preserve">10.Ungroupable due to ADMWT </t>
  </si>
  <si>
    <t xml:space="preserve">     3.ข้อมูลผู้ป่วยใน  ให้ใช้ข้อมูล  12  แฟ้มและใช้โปรแกรม  DRGs Index v.6.3.5</t>
  </si>
  <si>
    <t>อำเภอ</t>
  </si>
  <si>
    <t>พรรณานิคม</t>
  </si>
  <si>
    <t>บ้านม่วง</t>
  </si>
  <si>
    <t>ภูพาน</t>
  </si>
  <si>
    <t>จากข้อมูลการให้บริการผู้ป่วยในประจำเดือนตุลาคม 2566 - ธันวาคม 2566  พบว่าภาพรวมจังหวัดมีการให้บริการ</t>
  </si>
  <si>
    <t>ผู้ป่วยในที่มีค่า AdjRw &lt; 0.5   ไม่เกินร้อยละ 60  จำนวน  15  แห่ง คิดเป็นร้อยละ 83.33</t>
  </si>
  <si>
    <t xml:space="preserve"> ไตรมาสที่ 1  (ตุลาคม 2566 - ธันวาคม 2566 )   ปีงบประมาณ  2567</t>
  </si>
  <si>
    <t>สรุปข้อมูลบริการ  จาก 12  แฟ้ม วิเคราะห์โดยใช้โปรแกรม DRG v6.3.5  (ตุลาคม 2566-ธันวาคม 2566)    ปีงบประมาณ  2567</t>
  </si>
  <si>
    <t>OPD (จำนวนครั้ง) จาก HFO</t>
  </si>
  <si>
    <r>
      <t>แหล่งข้อมูล</t>
    </r>
    <r>
      <rPr>
        <sz val="14"/>
        <rFont val="TH SarabunPSK"/>
        <family val="2"/>
      </rPr>
      <t xml:space="preserve"> :  12  แฟ้มไฟล์หน่วยบริการ   ณ วันที่ 17 ม.ค.67 / ผู้ป่วยใน ไม่รวมข้อมูลกลุ่ม error</t>
    </r>
  </si>
  <si>
    <t xml:space="preserve">            เปรียบเทียบข้อมูลจำนวนผู้ป่วยใน  12  แฟ้ม (ทุกประเภทสิทธิ)   ผ่านโปรแกรม DRGs Index  v6.3  ไตรมาสที่ 1 ปีงบประมาณ  2565 - 2567</t>
  </si>
  <si>
    <t xml:space="preserve"> ปีงบประมาณ 2565 (ต.ค.64 - ธ.ค.64)</t>
  </si>
  <si>
    <t xml:space="preserve"> ปีงบประมาณ 2567 (ต.ค.66 - ธ.ค.66)</t>
  </si>
  <si>
    <t xml:space="preserve"> ปีงบประมาณ 2566 (ต.ค.65 - ธ.ค.65)  </t>
  </si>
  <si>
    <t>ปี 67/66</t>
  </si>
  <si>
    <t>เพิ่ม/ลด ปี 67/66</t>
  </si>
  <si>
    <t xml:space="preserve">     ไตรมาสที่ 1  ปีงบประมาณ  2567  (ตุลาคม  2566 -  ธันวาคม  2566)</t>
  </si>
  <si>
    <t>สรุปข้อมูลจำนวนผู้ป่วยใน  12  แฟ้ม  ผ่านโปรแกรม DRGs Index  V6.3.5   ไตรมาสที่ 1 ปีงบประมาณ  2567</t>
  </si>
  <si>
    <r>
      <t xml:space="preserve">แหล่งข้อมูล  </t>
    </r>
    <r>
      <rPr>
        <sz val="14"/>
        <rFont val="TH SarabunPSK"/>
        <family val="2"/>
      </rPr>
      <t xml:space="preserve"> :  12  แฟ้มไฟล์จากหน่วยบริการ   ณ วันที่  17 ม.ค. 67</t>
    </r>
  </si>
  <si>
    <t>จากข้อมูลพบว่า   ผลงานการให้บริการผู้ป่วยใน   ปีงบประมาณ  2567 (ตุลาคม 2566 - ธันวาคม 2566)</t>
  </si>
  <si>
    <t>โรงพยาบาลที่มีค่า CMI  ผ่านตามเกณฑ์ที่กำหนด  มีจำนวน  10   แห่ง   คิดเป็นร้อยละ</t>
  </si>
  <si>
    <r>
      <t xml:space="preserve">สรุป  : </t>
    </r>
    <r>
      <rPr>
        <sz val="14"/>
        <rFont val="TH SarabunPSK"/>
        <family val="2"/>
      </rPr>
      <t xml:space="preserve"> จากข้อมูลการให้บริการผู้ป่วยในวิเคราห์ผ่านโปรแกรม DRG V6.3.5 เดือน  ตุลาคม 66 - ธันวาคม 66  </t>
    </r>
  </si>
  <si>
    <t>พบว่า ภาพรวมจังหวัดมี มี error จำนวน 2,681 ราย คิดเป็นร้อยละ  5.6  ของจำนวนผู้ป่วยในทั้งหมด</t>
  </si>
  <si>
    <t xml:space="preserve">                เปรียบเทียบข้อมูลจำนวนผู้ป่วยนอก (ทุกประเภทสิทธิ)  ไตรมาสที่ 1  ปีงบประมาณ  2564 - 2567</t>
  </si>
  <si>
    <t>OP(ครั้ง) ปีงบฯ 64 (ต.ค.63-ธ.ค.63)</t>
  </si>
  <si>
    <t>OP(ครั้ง) ปีงบฯ 65 (ต.ค.64-ธ.ค.64)</t>
  </si>
  <si>
    <t>OP(ครั้ง) ปีงบฯ 66 (ต.ค.65-ธ.ค.65)</t>
  </si>
  <si>
    <t>OP(ครั้ง) ปีงบฯ 67 (ต.ค.66-ธ.ค.66)</t>
  </si>
  <si>
    <t>OP(ครั้ง) ปีงบฯ 62 (ต.ค.61 -ธ.ค.61)</t>
  </si>
  <si>
    <t>OP(ครั้ง) ปีงบฯ 63 (ต.ค.62 -ธ.ค.62)</t>
  </si>
  <si>
    <t>เปรียบเทียบข้อมูลจำนวนครั้งของผู้ป่วยนอก (ทุกประเภทสิทธิ) จากเว็บ HDC และ hfo ไตรมาสที่ 1   ปีงบประมาณ  2564 - 2567</t>
  </si>
  <si>
    <t>OP ปีงบฯ 2564 (ต.ค.63-ธ.ค.63)</t>
  </si>
  <si>
    <t>OP ปีงบฯ 2565 (ต.ค.64-ธ.ค.64)</t>
  </si>
  <si>
    <t>OP ปีงบฯ 2566 (ต.ค.65-ธ.ค.65)</t>
  </si>
  <si>
    <t>OP ปีงบฯ 2562 (ต.ค.61-ธ.ค.61)</t>
  </si>
  <si>
    <t>OP ปีงบฯ 2563 (ต.ค.62 -ธ.ค.62)</t>
  </si>
  <si>
    <t>OP ปีงบฯ 2567 (ต.ค.66-ธ.ค.66)</t>
  </si>
  <si>
    <t>ข้อมูลบริการ ไตรมาส 1  ส่งกลุ่มงานการเงินการคลัง  สำนักงานเขตบริการสุขภาพที่ 8</t>
  </si>
  <si>
    <r>
      <t xml:space="preserve">ข้อมูลบริการ </t>
    </r>
    <r>
      <rPr>
        <b/>
        <sz val="16"/>
        <color indexed="8"/>
        <rFont val="TH SarabunPSK"/>
        <family val="2"/>
        <charset val="222"/>
      </rPr>
      <t xml:space="preserve">(1 </t>
    </r>
    <r>
      <rPr>
        <b/>
        <sz val="16"/>
        <color indexed="8"/>
        <rFont val="TH SarabunPSK"/>
        <family val="2"/>
      </rPr>
      <t xml:space="preserve">ตุลาคม </t>
    </r>
    <r>
      <rPr>
        <b/>
        <sz val="16"/>
        <color indexed="8"/>
        <rFont val="TH SarabunPSK"/>
        <family val="2"/>
        <charset val="222"/>
      </rPr>
      <t>2566 - 31 ธันวาคม</t>
    </r>
    <r>
      <rPr>
        <b/>
        <sz val="16"/>
        <color indexed="8"/>
        <rFont val="TH SarabunPSK"/>
        <family val="2"/>
      </rPr>
      <t xml:space="preserve"> </t>
    </r>
    <r>
      <rPr>
        <b/>
        <sz val="16"/>
        <color indexed="8"/>
        <rFont val="TH SarabunPSK"/>
        <family val="2"/>
        <charset val="222"/>
      </rPr>
      <t>2566)</t>
    </r>
  </si>
  <si>
    <t>จำนวนประชากรสิทธิ UC รายเดือน ปีงบประมาณ 2567</t>
  </si>
  <si>
    <t xml:space="preserve"> ต.ค.66</t>
  </si>
  <si>
    <t xml:space="preserve"> พ.ย.66</t>
  </si>
  <si>
    <t xml:space="preserve"> ธ.ค.66</t>
  </si>
  <si>
    <t xml:space="preserve"> ม.ค.67</t>
  </si>
  <si>
    <t xml:space="preserve"> ก.พ.67</t>
  </si>
  <si>
    <t xml:space="preserve"> มี.ค.67</t>
  </si>
  <si>
    <t xml:space="preserve"> เม.ย.67</t>
  </si>
  <si>
    <t xml:space="preserve"> พ.ค.67</t>
  </si>
  <si>
    <t xml:space="preserve"> มิ.ย.67</t>
  </si>
  <si>
    <t xml:space="preserve"> ก.ค.67</t>
  </si>
  <si>
    <t xml:space="preserve"> ส.ค.67</t>
  </si>
  <si>
    <t xml:space="preserve"> ก.ย.67</t>
  </si>
  <si>
    <t xml:space="preserve">                                ข้อมูลจำนวนผู้ป่วยนอกแยกสิทธิ</t>
  </si>
  <si>
    <t>พระอาจารย์ฝั้นอาจาโร</t>
  </si>
  <si>
    <t>สมเด็จพระยุพราชสว่างฯ</t>
  </si>
  <si>
    <t>แหล่งข้อมูล : https://ucinfo.nhso.go.th/ucinfo/RptRegisPop-12</t>
  </si>
  <si>
    <t xml:space="preserve">OPD (จำนวนครั้ง) </t>
  </si>
  <si>
    <t>แหล่งข้อมูล : https://hfo.moph.go.th/</t>
  </si>
  <si>
    <r>
      <rPr>
        <sz val="14"/>
        <rFont val="TH SarabunPSK"/>
        <family val="2"/>
      </rPr>
      <t>แหล่งข้อมูล</t>
    </r>
    <r>
      <rPr>
        <b/>
        <sz val="14"/>
        <rFont val="TH SarabunPSK"/>
        <family val="2"/>
      </rPr>
      <t xml:space="preserve">  </t>
    </r>
    <r>
      <rPr>
        <sz val="14"/>
        <rFont val="TH SarabunPSK"/>
        <family val="2"/>
      </rPr>
      <t xml:space="preserve"> : http://hfo.moph.go.th/ (hfoแต่ละปี) ช่วงเวลาเดียวกัน</t>
    </r>
  </si>
  <si>
    <r>
      <rPr>
        <sz val="14"/>
        <rFont val="TH SarabunPSK"/>
        <family val="2"/>
      </rPr>
      <t xml:space="preserve">แหล่งข้อมูล 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 xml:space="preserve"> :  https://snk.hdc.moph.go.th/hdc/reports (HDC)  และ http://hfo.moph.go.th</t>
    </r>
  </si>
  <si>
    <r>
      <rPr>
        <sz val="16"/>
        <rFont val="TH SarabunPSK"/>
        <family val="2"/>
      </rPr>
      <t>แหล่งข้อมูล</t>
    </r>
    <r>
      <rPr>
        <b/>
        <sz val="16"/>
        <rFont val="TH SarabunPSK"/>
        <family val="2"/>
      </rPr>
      <t xml:space="preserve">  </t>
    </r>
    <r>
      <rPr>
        <sz val="16"/>
        <rFont val="TH SarabunPSK"/>
        <family val="2"/>
      </rPr>
      <t xml:space="preserve"> :  12  แฟ้มไฟล์จากหน่วยบริการ   ณ วันที่  18  ม.ค. 67</t>
    </r>
  </si>
  <si>
    <t xml:space="preserve">หมายเหตุ  </t>
  </si>
  <si>
    <t>AdjRW เฉลี่ย</t>
  </si>
  <si>
    <t xml:space="preserve">     ข้อมูลไม่รวม DRG ungroup </t>
  </si>
  <si>
    <t>ข้อมูล DRG ungroup</t>
  </si>
  <si>
    <t>sumAdjRW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</si>
</sst>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-* #,##0.0000_-;\-* #,##0.0000_-;_-* &quot;-&quot;??_-;_-@_-"/>
    <numFmt numFmtId="190" formatCode="#,##0.0000"/>
    <numFmt numFmtId="191" formatCode="_(* #,##0_);_(* \(#,##0\);_(* &quot;-&quot;??_);_(@_)"/>
    <numFmt numFmtId="192" formatCode="_(* #,##0.0000_);_(* \(#,##0.0000\);_(* &quot;-&quot;??_);_(@_)"/>
    <numFmt numFmtId="193" formatCode="_-* #,##0.00_-;\-* #,##0.00_-;_-* \-??_-;_-@_-"/>
    <numFmt numFmtId="194" formatCode="_(* #,##0.00_);_(* \(#,##0.00\);_(* \-??_);_(@_)"/>
    <numFmt numFmtId="195" formatCode="[$-409]mmm\-yy"/>
    <numFmt numFmtId="196" formatCode="0.0"/>
  </numFmts>
  <fonts count="64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5"/>
      <name val="TH SarabunPSK"/>
      <family val="2"/>
    </font>
    <font>
      <b/>
      <sz val="12"/>
      <name val="TH SarabunPSK"/>
      <family val="2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indexed="8"/>
      <name val="Tahoma"/>
      <family val="2"/>
      <charset val="222"/>
    </font>
    <font>
      <b/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65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6"/>
      <color indexed="8"/>
      <name val="TH SarabunPSK"/>
      <family val="2"/>
    </font>
    <font>
      <sz val="10"/>
      <name val="Arial"/>
      <family val="2"/>
    </font>
    <font>
      <sz val="16"/>
      <color rgb="FF000000"/>
      <name val="TH SarabunPSK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0"/>
      <name val="Arial"/>
      <family val="2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6"/>
      <color indexed="8"/>
      <name val="TH SarabunPSK"/>
      <family val="2"/>
      <charset val="222"/>
    </font>
    <font>
      <b/>
      <sz val="18"/>
      <color indexed="10"/>
      <name val="TH SarabunPSK"/>
      <family val="2"/>
      <charset val="222"/>
    </font>
    <font>
      <b/>
      <sz val="18"/>
      <color indexed="8"/>
      <name val="TH SarabunPSK"/>
      <family val="2"/>
      <charset val="222"/>
    </font>
    <font>
      <b/>
      <sz val="16"/>
      <color indexed="8"/>
      <name val="TH SarabunPSK"/>
      <family val="2"/>
      <charset val="222"/>
    </font>
    <font>
      <b/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5"/>
      <color indexed="8"/>
      <name val="TH SarabunPSK"/>
      <family val="2"/>
      <charset val="222"/>
    </font>
    <font>
      <b/>
      <sz val="12"/>
      <color indexed="8"/>
      <name val="TH SarabunPSK"/>
      <family val="2"/>
    </font>
    <font>
      <sz val="13"/>
      <name val="TH SarabunPSK"/>
      <family val="2"/>
    </font>
    <font>
      <sz val="14"/>
      <color indexed="8"/>
      <name val="TH SarabunPSK"/>
      <family val="2"/>
    </font>
    <font>
      <sz val="15"/>
      <name val="TH SarabunPSK"/>
      <family val="2"/>
    </font>
  </fonts>
  <fills count="8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B0F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84">
    <xf numFmtId="0" fontId="0" fillId="0" borderId="0"/>
    <xf numFmtId="187" fontId="2" fillId="0" borderId="0" applyFont="0" applyFill="0" applyBorder="0" applyAlignment="0" applyProtection="0"/>
    <xf numFmtId="0" fontId="12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4" fillId="0" borderId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1" applyNumberFormat="0" applyFill="0" applyAlignment="0" applyProtection="0"/>
    <xf numFmtId="0" fontId="18" fillId="0" borderId="32" applyNumberFormat="0" applyFill="0" applyAlignment="0" applyProtection="0"/>
    <xf numFmtId="0" fontId="19" fillId="0" borderId="33" applyNumberFormat="0" applyFill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23" borderId="0" applyNumberFormat="0" applyBorder="0" applyAlignment="0" applyProtection="0"/>
    <xf numFmtId="0" fontId="22" fillId="24" borderId="0" applyNumberFormat="0" applyBorder="0" applyAlignment="0" applyProtection="0"/>
    <xf numFmtId="0" fontId="23" fillId="25" borderId="34" applyNumberFormat="0" applyAlignment="0" applyProtection="0"/>
    <xf numFmtId="0" fontId="24" fillId="26" borderId="35" applyNumberFormat="0" applyAlignment="0" applyProtection="0"/>
    <xf numFmtId="0" fontId="25" fillId="26" borderId="34" applyNumberFormat="0" applyAlignment="0" applyProtection="0"/>
    <xf numFmtId="0" fontId="26" fillId="0" borderId="36" applyNumberFormat="0" applyFill="0" applyAlignment="0" applyProtection="0"/>
    <xf numFmtId="0" fontId="27" fillId="27" borderId="37" applyNumberFormat="0" applyAlignment="0" applyProtection="0"/>
    <xf numFmtId="0" fontId="28" fillId="0" borderId="0" applyNumberFormat="0" applyFill="0" applyBorder="0" applyAlignment="0" applyProtection="0"/>
    <xf numFmtId="0" fontId="2" fillId="28" borderId="38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39" applyNumberFormat="0" applyFill="0" applyAlignment="0" applyProtection="0"/>
    <xf numFmtId="0" fontId="3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31" fillId="52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2" fillId="0" borderId="0"/>
    <xf numFmtId="0" fontId="2" fillId="28" borderId="38" applyNumberFormat="0" applyFont="0" applyAlignment="0" applyProtection="0"/>
    <xf numFmtId="0" fontId="2" fillId="0" borderId="0"/>
    <xf numFmtId="18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2" fillId="28" borderId="38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2" fillId="0" borderId="0"/>
    <xf numFmtId="0" fontId="2" fillId="28" borderId="38" applyNumberFormat="0" applyFont="0" applyAlignment="0" applyProtection="0"/>
    <xf numFmtId="0" fontId="33" fillId="0" borderId="0"/>
    <xf numFmtId="0" fontId="14" fillId="0" borderId="0"/>
    <xf numFmtId="0" fontId="14" fillId="0" borderId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44" borderId="0" applyNumberFormat="0" applyBorder="0" applyAlignment="0" applyProtection="0"/>
    <xf numFmtId="0" fontId="31" fillId="48" borderId="0" applyNumberFormat="0" applyBorder="0" applyAlignment="0" applyProtection="0"/>
    <xf numFmtId="0" fontId="31" fillId="52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1" fillId="45" borderId="0" applyNumberFormat="0" applyBorder="0" applyAlignment="0" applyProtection="0"/>
    <xf numFmtId="0" fontId="31" fillId="49" borderId="0" applyNumberFormat="0" applyBorder="0" applyAlignment="0" applyProtection="0"/>
    <xf numFmtId="0" fontId="21" fillId="23" borderId="0" applyNumberFormat="0" applyBorder="0" applyAlignment="0" applyProtection="0"/>
    <xf numFmtId="0" fontId="25" fillId="26" borderId="34" applyNumberFormat="0" applyAlignment="0" applyProtection="0"/>
    <xf numFmtId="0" fontId="27" fillId="27" borderId="37" applyNumberFormat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17" fillId="0" borderId="31" applyNumberFormat="0" applyFill="0" applyAlignment="0" applyProtection="0"/>
    <xf numFmtId="0" fontId="18" fillId="0" borderId="32" applyNumberFormat="0" applyFill="0" applyAlignment="0" applyProtection="0"/>
    <xf numFmtId="0" fontId="19" fillId="0" borderId="33" applyNumberFormat="0" applyFill="0" applyAlignment="0" applyProtection="0"/>
    <xf numFmtId="0" fontId="19" fillId="0" borderId="0" applyNumberFormat="0" applyFill="0" applyBorder="0" applyAlignment="0" applyProtection="0"/>
    <xf numFmtId="0" fontId="23" fillId="25" borderId="34" applyNumberFormat="0" applyAlignment="0" applyProtection="0"/>
    <xf numFmtId="0" fontId="26" fillId="0" borderId="36" applyNumberFormat="0" applyFill="0" applyAlignment="0" applyProtection="0"/>
    <xf numFmtId="0" fontId="22" fillId="24" borderId="0" applyNumberFormat="0" applyBorder="0" applyAlignment="0" applyProtection="0"/>
    <xf numFmtId="0" fontId="24" fillId="26" borderId="35" applyNumberFormat="0" applyAlignment="0" applyProtection="0"/>
    <xf numFmtId="0" fontId="16" fillId="0" borderId="0" applyNumberFormat="0" applyFill="0" applyBorder="0" applyAlignment="0" applyProtection="0"/>
    <xf numFmtId="0" fontId="30" fillId="0" borderId="39" applyNumberFormat="0" applyFill="0" applyAlignment="0" applyProtection="0"/>
    <xf numFmtId="0" fontId="28" fillId="0" borderId="0" applyNumberForma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3" fillId="0" borderId="0"/>
    <xf numFmtId="0" fontId="2" fillId="0" borderId="0"/>
    <xf numFmtId="0" fontId="14" fillId="0" borderId="0"/>
    <xf numFmtId="0" fontId="35" fillId="0" borderId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6" fillId="66" borderId="0" applyNumberFormat="0" applyBorder="0" applyAlignment="0" applyProtection="0"/>
    <xf numFmtId="0" fontId="36" fillId="63" borderId="0" applyNumberFormat="0" applyBorder="0" applyAlignment="0" applyProtection="0"/>
    <xf numFmtId="0" fontId="36" fillId="64" borderId="0" applyNumberFormat="0" applyBorder="0" applyAlignment="0" applyProtection="0"/>
    <xf numFmtId="0" fontId="36" fillId="67" borderId="0" applyNumberFormat="0" applyBorder="0" applyAlignment="0" applyProtection="0"/>
    <xf numFmtId="0" fontId="36" fillId="68" borderId="0" applyNumberFormat="0" applyBorder="0" applyAlignment="0" applyProtection="0"/>
    <xf numFmtId="0" fontId="36" fillId="69" borderId="0" applyNumberFormat="0" applyBorder="0" applyAlignment="0" applyProtection="0"/>
    <xf numFmtId="0" fontId="36" fillId="70" borderId="0" applyNumberFormat="0" applyBorder="0" applyAlignment="0" applyProtection="0"/>
    <xf numFmtId="0" fontId="36" fillId="71" borderId="0" applyNumberFormat="0" applyBorder="0" applyAlignment="0" applyProtection="0"/>
    <xf numFmtId="0" fontId="36" fillId="72" borderId="0" applyNumberFormat="0" applyBorder="0" applyAlignment="0" applyProtection="0"/>
    <xf numFmtId="0" fontId="36" fillId="67" borderId="0" applyNumberFormat="0" applyBorder="0" applyAlignment="0" applyProtection="0"/>
    <xf numFmtId="0" fontId="36" fillId="68" borderId="0" applyNumberFormat="0" applyBorder="0" applyAlignment="0" applyProtection="0"/>
    <xf numFmtId="0" fontId="36" fillId="73" borderId="0" applyNumberFormat="0" applyBorder="0" applyAlignment="0" applyProtection="0"/>
    <xf numFmtId="0" fontId="37" fillId="57" borderId="0" applyNumberFormat="0" applyBorder="0" applyAlignment="0" applyProtection="0"/>
    <xf numFmtId="0" fontId="38" fillId="74" borderId="45" applyNumberFormat="0" applyAlignment="0" applyProtection="0"/>
    <xf numFmtId="0" fontId="39" fillId="75" borderId="46" applyNumberFormat="0" applyAlignment="0" applyProtection="0"/>
    <xf numFmtId="193" fontId="35" fillId="0" borderId="0" applyFill="0" applyBorder="0" applyAlignment="0" applyProtection="0"/>
    <xf numFmtId="193" fontId="35" fillId="0" borderId="0" applyFill="0" applyBorder="0" applyAlignment="0" applyProtection="0"/>
    <xf numFmtId="193" fontId="35" fillId="0" borderId="0" applyFill="0" applyBorder="0" applyAlignment="0" applyProtection="0"/>
    <xf numFmtId="193" fontId="35" fillId="0" borderId="0" applyFill="0" applyBorder="0" applyAlignment="0" applyProtection="0"/>
    <xf numFmtId="193" fontId="35" fillId="0" borderId="0" applyFill="0" applyBorder="0" applyAlignment="0" applyProtection="0"/>
    <xf numFmtId="193" fontId="35" fillId="0" borderId="0" applyFill="0" applyBorder="0" applyAlignment="0" applyProtection="0"/>
    <xf numFmtId="194" fontId="35" fillId="0" borderId="0" applyFill="0" applyBorder="0" applyAlignment="0" applyProtection="0"/>
    <xf numFmtId="193" fontId="35" fillId="0" borderId="0" applyFill="0" applyBorder="0" applyAlignment="0" applyProtection="0"/>
    <xf numFmtId="0" fontId="40" fillId="0" borderId="0" applyNumberFormat="0" applyFill="0" applyBorder="0" applyAlignment="0" applyProtection="0"/>
    <xf numFmtId="0" fontId="41" fillId="58" borderId="0" applyNumberFormat="0" applyBorder="0" applyAlignment="0" applyProtection="0"/>
    <xf numFmtId="0" fontId="42" fillId="0" borderId="47" applyNumberFormat="0" applyFill="0" applyAlignment="0" applyProtection="0"/>
    <xf numFmtId="0" fontId="43" fillId="0" borderId="48" applyNumberFormat="0" applyFill="0" applyAlignment="0" applyProtection="0"/>
    <xf numFmtId="0" fontId="44" fillId="0" borderId="49" applyNumberFormat="0" applyFill="0" applyAlignment="0" applyProtection="0"/>
    <xf numFmtId="0" fontId="44" fillId="0" borderId="0" applyNumberFormat="0" applyFill="0" applyBorder="0" applyAlignment="0" applyProtection="0"/>
    <xf numFmtId="0" fontId="45" fillId="61" borderId="45" applyNumberFormat="0" applyAlignment="0" applyProtection="0"/>
    <xf numFmtId="0" fontId="46" fillId="0" borderId="50" applyNumberFormat="0" applyFill="0" applyAlignment="0" applyProtection="0"/>
    <xf numFmtId="0" fontId="47" fillId="76" borderId="0" applyNumberFormat="0" applyBorder="0" applyAlignment="0" applyProtection="0"/>
    <xf numFmtId="0" fontId="48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77" borderId="51" applyNumberFormat="0" applyAlignment="0" applyProtection="0"/>
    <xf numFmtId="0" fontId="35" fillId="77" borderId="51" applyNumberFormat="0" applyAlignment="0" applyProtection="0"/>
    <xf numFmtId="0" fontId="35" fillId="77" borderId="51" applyNumberFormat="0" applyAlignment="0" applyProtection="0"/>
    <xf numFmtId="0" fontId="49" fillId="74" borderId="52" applyNumberFormat="0" applyAlignment="0" applyProtection="0"/>
    <xf numFmtId="0" fontId="50" fillId="0" borderId="0" applyNumberFormat="0" applyFill="0" applyBorder="0" applyAlignment="0" applyProtection="0"/>
    <xf numFmtId="0" fontId="51" fillId="0" borderId="53" applyNumberFormat="0" applyFill="0" applyAlignment="0" applyProtection="0"/>
    <xf numFmtId="0" fontId="52" fillId="0" borderId="0" applyNumberFormat="0" applyFill="0" applyBorder="0" applyAlignment="0" applyProtection="0"/>
    <xf numFmtId="193" fontId="35" fillId="0" borderId="0" applyFill="0" applyBorder="0" applyAlignment="0" applyProtection="0"/>
  </cellStyleXfs>
  <cellXfs count="491">
    <xf numFmtId="0" fontId="0" fillId="0" borderId="0" xfId="0"/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/>
    <xf numFmtId="0" fontId="6" fillId="0" borderId="2" xfId="0" applyFont="1" applyFill="1" applyBorder="1" applyAlignment="1">
      <alignment horizontal="left"/>
    </xf>
    <xf numFmtId="43" fontId="4" fillId="0" borderId="2" xfId="1" applyNumberFormat="1" applyFont="1" applyFill="1" applyBorder="1"/>
    <xf numFmtId="0" fontId="8" fillId="0" borderId="0" xfId="0" applyFont="1" applyFill="1"/>
    <xf numFmtId="188" fontId="9" fillId="0" borderId="0" xfId="1" applyNumberFormat="1" applyFont="1" applyFill="1" applyBorder="1"/>
    <xf numFmtId="189" fontId="9" fillId="0" borderId="0" xfId="1" applyNumberFormat="1" applyFont="1" applyFill="1" applyBorder="1"/>
    <xf numFmtId="0" fontId="8" fillId="0" borderId="0" xfId="0" applyFont="1" applyFill="1" applyAlignment="1">
      <alignment horizontal="center"/>
    </xf>
    <xf numFmtId="4" fontId="4" fillId="0" borderId="21" xfId="0" applyNumberFormat="1" applyFont="1" applyFill="1" applyBorder="1"/>
    <xf numFmtId="189" fontId="4" fillId="0" borderId="2" xfId="1" applyNumberFormat="1" applyFont="1" applyFill="1" applyBorder="1"/>
    <xf numFmtId="189" fontId="4" fillId="0" borderId="25" xfId="1" applyNumberFormat="1" applyFont="1" applyFill="1" applyBorder="1"/>
    <xf numFmtId="188" fontId="3" fillId="0" borderId="1" xfId="0" applyNumberFormat="1" applyFont="1" applyFill="1" applyBorder="1" applyAlignment="1">
      <alignment horizontal="center"/>
    </xf>
    <xf numFmtId="189" fontId="3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43" fontId="4" fillId="0" borderId="25" xfId="1" applyNumberFormat="1" applyFont="1" applyFill="1" applyBorder="1"/>
    <xf numFmtId="0" fontId="7" fillId="16" borderId="1" xfId="0" applyFont="1" applyFill="1" applyBorder="1" applyAlignment="1">
      <alignment horizontal="center"/>
    </xf>
    <xf numFmtId="0" fontId="3" fillId="0" borderId="0" xfId="0" applyFont="1"/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4" xfId="0" applyFont="1" applyBorder="1"/>
    <xf numFmtId="0" fontId="8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89" fontId="4" fillId="0" borderId="21" xfId="1" applyNumberFormat="1" applyFont="1" applyFill="1" applyBorder="1"/>
    <xf numFmtId="43" fontId="4" fillId="0" borderId="21" xfId="1" applyNumberFormat="1" applyFont="1" applyFill="1" applyBorder="1"/>
    <xf numFmtId="187" fontId="3" fillId="0" borderId="21" xfId="1" applyFont="1" applyFill="1" applyBorder="1"/>
    <xf numFmtId="187" fontId="3" fillId="0" borderId="2" xfId="1" applyFont="1" applyFill="1" applyBorder="1"/>
    <xf numFmtId="0" fontId="8" fillId="0" borderId="2" xfId="0" applyFont="1" applyFill="1" applyBorder="1" applyAlignment="1">
      <alignment horizontal="center"/>
    </xf>
    <xf numFmtId="187" fontId="3" fillId="0" borderId="25" xfId="1" applyFont="1" applyFill="1" applyBorder="1"/>
    <xf numFmtId="188" fontId="3" fillId="0" borderId="16" xfId="1" applyNumberFormat="1" applyFont="1" applyFill="1" applyBorder="1"/>
    <xf numFmtId="189" fontId="3" fillId="0" borderId="16" xfId="1" applyNumberFormat="1" applyFont="1" applyFill="1" applyBorder="1"/>
    <xf numFmtId="2" fontId="3" fillId="0" borderId="16" xfId="0" applyNumberFormat="1" applyFont="1" applyBorder="1"/>
    <xf numFmtId="0" fontId="8" fillId="0" borderId="16" xfId="0" applyFont="1" applyBorder="1"/>
    <xf numFmtId="0" fontId="4" fillId="0" borderId="30" xfId="0" applyFont="1" applyBorder="1" applyAlignment="1">
      <alignment horizontal="center"/>
    </xf>
    <xf numFmtId="0" fontId="0" fillId="0" borderId="0" xfId="0"/>
    <xf numFmtId="0" fontId="3" fillId="0" borderId="0" xfId="0" applyFont="1" applyFill="1" applyBorder="1" applyAlignment="1"/>
    <xf numFmtId="0" fontId="4" fillId="0" borderId="0" xfId="0" applyFont="1" applyFill="1"/>
    <xf numFmtId="0" fontId="6" fillId="0" borderId="0" xfId="0" applyFont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188" fontId="3" fillId="0" borderId="1" xfId="1" applyNumberFormat="1" applyFont="1" applyFill="1" applyBorder="1"/>
    <xf numFmtId="0" fontId="9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5" xfId="0" applyFont="1" applyFill="1" applyBorder="1" applyAlignment="1">
      <alignment horizontal="center"/>
    </xf>
    <xf numFmtId="0" fontId="4" fillId="0" borderId="25" xfId="0" applyFont="1" applyFill="1" applyBorder="1"/>
    <xf numFmtId="0" fontId="9" fillId="0" borderId="16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188" fontId="4" fillId="0" borderId="22" xfId="0" applyNumberFormat="1" applyFont="1" applyFill="1" applyBorder="1"/>
    <xf numFmtId="188" fontId="4" fillId="0" borderId="2" xfId="0" applyNumberFormat="1" applyFont="1" applyFill="1" applyBorder="1"/>
    <xf numFmtId="188" fontId="4" fillId="0" borderId="25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8" fillId="0" borderId="0" xfId="0" applyFont="1" applyFill="1" applyBorder="1" applyAlignment="1"/>
    <xf numFmtId="188" fontId="4" fillId="0" borderId="23" xfId="1" applyNumberFormat="1" applyFont="1" applyFill="1" applyBorder="1"/>
    <xf numFmtId="188" fontId="4" fillId="0" borderId="27" xfId="1" applyNumberFormat="1" applyFont="1" applyFill="1" applyBorder="1"/>
    <xf numFmtId="188" fontId="4" fillId="0" borderId="26" xfId="1" applyNumberFormat="1" applyFont="1" applyFill="1" applyBorder="1"/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/>
    <xf numFmtId="3" fontId="4" fillId="0" borderId="22" xfId="1" applyNumberFormat="1" applyFont="1" applyFill="1" applyBorder="1" applyAlignment="1">
      <alignment horizontal="right"/>
    </xf>
    <xf numFmtId="188" fontId="3" fillId="0" borderId="1" xfId="1" applyNumberFormat="1" applyFont="1" applyFill="1" applyBorder="1" applyAlignment="1">
      <alignment horizontal="center"/>
    </xf>
    <xf numFmtId="0" fontId="3" fillId="0" borderId="0" xfId="2" applyFont="1" applyFill="1"/>
    <xf numFmtId="0" fontId="4" fillId="0" borderId="0" xfId="2" applyFont="1" applyFill="1"/>
    <xf numFmtId="0" fontId="12" fillId="0" borderId="0" xfId="2"/>
    <xf numFmtId="0" fontId="3" fillId="0" borderId="0" xfId="2" applyFont="1" applyFill="1" applyBorder="1" applyAlignment="1"/>
    <xf numFmtId="0" fontId="13" fillId="0" borderId="0" xfId="4"/>
    <xf numFmtId="0" fontId="6" fillId="0" borderId="0" xfId="4" applyFont="1" applyFill="1"/>
    <xf numFmtId="0" fontId="5" fillId="16" borderId="1" xfId="4" applyFont="1" applyFill="1" applyBorder="1" applyAlignment="1">
      <alignment horizontal="center"/>
    </xf>
    <xf numFmtId="0" fontId="5" fillId="17" borderId="1" xfId="4" applyFont="1" applyFill="1" applyBorder="1" applyAlignment="1">
      <alignment horizontal="center"/>
    </xf>
    <xf numFmtId="0" fontId="5" fillId="18" borderId="1" xfId="4" applyFont="1" applyFill="1" applyBorder="1" applyAlignment="1">
      <alignment horizontal="center"/>
    </xf>
    <xf numFmtId="0" fontId="5" fillId="19" borderId="1" xfId="4" applyFont="1" applyFill="1" applyBorder="1" applyAlignment="1">
      <alignment horizontal="center"/>
    </xf>
    <xf numFmtId="188" fontId="5" fillId="0" borderId="1" xfId="5" applyNumberFormat="1" applyFont="1" applyFill="1" applyBorder="1"/>
    <xf numFmtId="188" fontId="5" fillId="0" borderId="1" xfId="5" applyNumberFormat="1" applyFont="1" applyBorder="1"/>
    <xf numFmtId="189" fontId="5" fillId="0" borderId="1" xfId="5" applyNumberFormat="1" applyFont="1" applyBorder="1"/>
    <xf numFmtId="43" fontId="5" fillId="0" borderId="1" xfId="5" applyFont="1" applyFill="1" applyBorder="1"/>
    <xf numFmtId="188" fontId="6" fillId="0" borderId="1" xfId="5" applyNumberFormat="1" applyFont="1" applyFill="1" applyBorder="1"/>
    <xf numFmtId="0" fontId="5" fillId="0" borderId="0" xfId="4" applyFont="1" applyFill="1"/>
    <xf numFmtId="0" fontId="6" fillId="0" borderId="1" xfId="4" applyFont="1" applyFill="1" applyBorder="1" applyAlignment="1">
      <alignment horizontal="left"/>
    </xf>
    <xf numFmtId="188" fontId="5" fillId="4" borderId="1" xfId="5" applyNumberFormat="1" applyFont="1" applyFill="1" applyBorder="1"/>
    <xf numFmtId="188" fontId="4" fillId="0" borderId="1" xfId="5" applyNumberFormat="1" applyFont="1" applyFill="1" applyBorder="1"/>
    <xf numFmtId="188" fontId="5" fillId="12" borderId="1" xfId="5" applyNumberFormat="1" applyFont="1" applyFill="1" applyBorder="1"/>
    <xf numFmtId="189" fontId="5" fillId="14" borderId="1" xfId="5" applyNumberFormat="1" applyFont="1" applyFill="1" applyBorder="1"/>
    <xf numFmtId="188" fontId="5" fillId="13" borderId="1" xfId="5" applyNumberFormat="1" applyFont="1" applyFill="1" applyBorder="1"/>
    <xf numFmtId="188" fontId="32" fillId="0" borderId="1" xfId="9" applyNumberFormat="1" applyFont="1" applyFill="1" applyBorder="1"/>
    <xf numFmtId="188" fontId="32" fillId="0" borderId="1" xfId="9" applyNumberFormat="1" applyFont="1" applyFill="1" applyBorder="1" applyAlignment="1">
      <alignment horizontal="center"/>
    </xf>
    <xf numFmtId="188" fontId="6" fillId="0" borderId="1" xfId="5" applyNumberFormat="1" applyFont="1" applyFill="1" applyBorder="1" applyAlignment="1">
      <alignment horizontal="center"/>
    </xf>
    <xf numFmtId="0" fontId="6" fillId="0" borderId="30" xfId="4" applyFont="1" applyFill="1" applyBorder="1" applyAlignment="1">
      <alignment horizontal="left"/>
    </xf>
    <xf numFmtId="0" fontId="4" fillId="0" borderId="1" xfId="4" applyFont="1" applyFill="1" applyBorder="1" applyAlignment="1">
      <alignment horizontal="left"/>
    </xf>
    <xf numFmtId="0" fontId="8" fillId="0" borderId="1" xfId="4" applyFont="1" applyFill="1" applyBorder="1" applyAlignment="1">
      <alignment horizontal="left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88" fontId="3" fillId="0" borderId="0" xfId="73" applyNumberFormat="1" applyFont="1" applyFill="1" applyBorder="1"/>
    <xf numFmtId="189" fontId="3" fillId="0" borderId="0" xfId="73" applyNumberFormat="1" applyFont="1" applyFill="1" applyBorder="1"/>
    <xf numFmtId="0" fontId="4" fillId="0" borderId="9" xfId="2" applyFont="1" applyFill="1" applyBorder="1" applyAlignment="1">
      <alignment horizontal="center"/>
    </xf>
    <xf numFmtId="0" fontId="4" fillId="0" borderId="16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/>
    </xf>
    <xf numFmtId="0" fontId="3" fillId="0" borderId="15" xfId="2" applyFont="1" applyFill="1" applyBorder="1" applyAlignment="1">
      <alignment horizontal="center"/>
    </xf>
    <xf numFmtId="0" fontId="3" fillId="0" borderId="17" xfId="2" applyFont="1" applyFill="1" applyBorder="1" applyAlignment="1">
      <alignment horizontal="center"/>
    </xf>
    <xf numFmtId="0" fontId="4" fillId="0" borderId="18" xfId="2" applyFont="1" applyFill="1" applyBorder="1" applyAlignment="1">
      <alignment horizontal="center"/>
    </xf>
    <xf numFmtId="0" fontId="4" fillId="0" borderId="19" xfId="2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3" fillId="0" borderId="18" xfId="2" applyFont="1" applyFill="1" applyBorder="1" applyAlignment="1">
      <alignment horizontal="center"/>
    </xf>
    <xf numFmtId="0" fontId="3" fillId="0" borderId="16" xfId="2" applyFont="1" applyFill="1" applyBorder="1" applyAlignment="1">
      <alignment horizontal="center"/>
    </xf>
    <xf numFmtId="3" fontId="4" fillId="0" borderId="20" xfId="73" applyNumberFormat="1" applyFont="1" applyFill="1" applyBorder="1"/>
    <xf numFmtId="3" fontId="4" fillId="0" borderId="21" xfId="73" applyNumberFormat="1" applyFont="1" applyFill="1" applyBorder="1"/>
    <xf numFmtId="3" fontId="4" fillId="0" borderId="22" xfId="73" applyNumberFormat="1" applyFont="1" applyFill="1" applyBorder="1"/>
    <xf numFmtId="191" fontId="0" fillId="0" borderId="0" xfId="0" applyNumberFormat="1"/>
    <xf numFmtId="190" fontId="4" fillId="0" borderId="16" xfId="1" applyNumberFormat="1" applyFont="1" applyFill="1" applyBorder="1"/>
    <xf numFmtId="190" fontId="4" fillId="0" borderId="21" xfId="1" applyNumberFormat="1" applyFont="1" applyFill="1" applyBorder="1"/>
    <xf numFmtId="188" fontId="4" fillId="0" borderId="21" xfId="0" applyNumberFormat="1" applyFont="1" applyFill="1" applyBorder="1"/>
    <xf numFmtId="0" fontId="4" fillId="3" borderId="16" xfId="0" applyFont="1" applyFill="1" applyBorder="1" applyAlignment="1">
      <alignment horizontal="center"/>
    </xf>
    <xf numFmtId="188" fontId="4" fillId="0" borderId="21" xfId="1" applyNumberFormat="1" applyFont="1" applyFill="1" applyBorder="1" applyAlignment="1">
      <alignment horizontal="center"/>
    </xf>
    <xf numFmtId="189" fontId="4" fillId="0" borderId="21" xfId="0" applyNumberFormat="1" applyFont="1" applyFill="1" applyBorder="1"/>
    <xf numFmtId="188" fontId="4" fillId="0" borderId="2" xfId="1" applyNumberFormat="1" applyFont="1" applyFill="1" applyBorder="1" applyAlignment="1">
      <alignment horizontal="center"/>
    </xf>
    <xf numFmtId="4" fontId="3" fillId="0" borderId="1" xfId="1" applyNumberFormat="1" applyFont="1" applyFill="1" applyBorder="1" applyAlignment="1">
      <alignment horizontal="center"/>
    </xf>
    <xf numFmtId="2" fontId="4" fillId="0" borderId="16" xfId="1" applyNumberFormat="1" applyFont="1" applyFill="1" applyBorder="1" applyAlignment="1">
      <alignment horizontal="center"/>
    </xf>
    <xf numFmtId="2" fontId="4" fillId="0" borderId="21" xfId="1" applyNumberFormat="1" applyFont="1" applyFill="1" applyBorder="1" applyAlignment="1">
      <alignment horizontal="center"/>
    </xf>
    <xf numFmtId="188" fontId="4" fillId="0" borderId="25" xfId="1" applyNumberFormat="1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/>
    </xf>
    <xf numFmtId="0" fontId="3" fillId="0" borderId="18" xfId="0" applyFont="1" applyBorder="1" applyAlignment="1"/>
    <xf numFmtId="0" fontId="0" fillId="0" borderId="0" xfId="0"/>
    <xf numFmtId="0" fontId="3" fillId="0" borderId="0" xfId="0" applyFont="1" applyFill="1" applyBorder="1" applyAlignment="1"/>
    <xf numFmtId="0" fontId="6" fillId="0" borderId="0" xfId="0" applyFont="1"/>
    <xf numFmtId="188" fontId="4" fillId="0" borderId="21" xfId="1" applyNumberFormat="1" applyFont="1" applyFill="1" applyBorder="1"/>
    <xf numFmtId="188" fontId="4" fillId="0" borderId="2" xfId="1" applyNumberFormat="1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5" xfId="0" applyFont="1" applyFill="1" applyBorder="1" applyAlignment="1">
      <alignment horizontal="center"/>
    </xf>
    <xf numFmtId="0" fontId="4" fillId="0" borderId="25" xfId="0" applyFont="1" applyFill="1" applyBorder="1"/>
    <xf numFmtId="188" fontId="4" fillId="0" borderId="25" xfId="1" applyNumberFormat="1" applyFont="1" applyFill="1" applyBorder="1"/>
    <xf numFmtId="0" fontId="3" fillId="0" borderId="0" xfId="0" applyFont="1" applyBorder="1" applyAlignment="1"/>
    <xf numFmtId="0" fontId="8" fillId="0" borderId="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1" xfId="0" applyFont="1" applyFill="1" applyBorder="1"/>
    <xf numFmtId="0" fontId="9" fillId="0" borderId="16" xfId="0" applyFont="1" applyFill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>
      <alignment horizontal="center"/>
    </xf>
    <xf numFmtId="190" fontId="4" fillId="0" borderId="22" xfId="1" applyNumberFormat="1" applyFont="1" applyFill="1" applyBorder="1"/>
    <xf numFmtId="188" fontId="4" fillId="0" borderId="2" xfId="0" applyNumberFormat="1" applyFont="1" applyFill="1" applyBorder="1"/>
    <xf numFmtId="189" fontId="4" fillId="0" borderId="2" xfId="0" applyNumberFormat="1" applyFont="1" applyFill="1" applyBorder="1"/>
    <xf numFmtId="188" fontId="4" fillId="0" borderId="25" xfId="0" applyNumberFormat="1" applyFont="1" applyFill="1" applyBorder="1"/>
    <xf numFmtId="189" fontId="4" fillId="0" borderId="25" xfId="0" applyNumberFormat="1" applyFont="1" applyFill="1" applyBorder="1"/>
    <xf numFmtId="0" fontId="4" fillId="0" borderId="0" xfId="0" applyFont="1" applyFill="1" applyBorder="1" applyAlignment="1">
      <alignment horizontal="center"/>
    </xf>
    <xf numFmtId="4" fontId="3" fillId="0" borderId="1" xfId="0" applyNumberFormat="1" applyFont="1" applyFill="1" applyBorder="1"/>
    <xf numFmtId="188" fontId="3" fillId="0" borderId="1" xfId="1" applyNumberFormat="1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4" fillId="3" borderId="4" xfId="0" applyFont="1" applyFill="1" applyBorder="1"/>
    <xf numFmtId="0" fontId="3" fillId="4" borderId="9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4" fillId="2" borderId="4" xfId="0" applyFont="1" applyFill="1" applyBorder="1"/>
    <xf numFmtId="0" fontId="3" fillId="0" borderId="1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11" fillId="7" borderId="16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0" fontId="10" fillId="21" borderId="16" xfId="0" applyFont="1" applyFill="1" applyBorder="1" applyAlignment="1">
      <alignment horizontal="center" wrapText="1"/>
    </xf>
    <xf numFmtId="0" fontId="9" fillId="53" borderId="1" xfId="0" applyFont="1" applyFill="1" applyBorder="1" applyAlignment="1">
      <alignment horizontal="center"/>
    </xf>
    <xf numFmtId="188" fontId="4" fillId="53" borderId="22" xfId="0" applyNumberFormat="1" applyFont="1" applyFill="1" applyBorder="1"/>
    <xf numFmtId="3" fontId="4" fillId="53" borderId="22" xfId="1" applyNumberFormat="1" applyFont="1" applyFill="1" applyBorder="1" applyAlignment="1">
      <alignment horizontal="right"/>
    </xf>
    <xf numFmtId="188" fontId="4" fillId="53" borderId="2" xfId="0" applyNumberFormat="1" applyFont="1" applyFill="1" applyBorder="1"/>
    <xf numFmtId="188" fontId="4" fillId="53" borderId="25" xfId="0" applyNumberFormat="1" applyFont="1" applyFill="1" applyBorder="1"/>
    <xf numFmtId="188" fontId="3" fillId="53" borderId="1" xfId="1" applyNumberFormat="1" applyFont="1" applyFill="1" applyBorder="1"/>
    <xf numFmtId="188" fontId="3" fillId="53" borderId="1" xfId="1" applyNumberFormat="1" applyFont="1" applyFill="1" applyBorder="1" applyAlignment="1">
      <alignment horizontal="center"/>
    </xf>
    <xf numFmtId="0" fontId="9" fillId="21" borderId="1" xfId="0" applyFont="1" applyFill="1" applyBorder="1" applyAlignment="1">
      <alignment horizontal="center"/>
    </xf>
    <xf numFmtId="3" fontId="4" fillId="21" borderId="22" xfId="1" applyNumberFormat="1" applyFont="1" applyFill="1" applyBorder="1" applyAlignment="1">
      <alignment horizontal="right"/>
    </xf>
    <xf numFmtId="188" fontId="3" fillId="21" borderId="1" xfId="1" applyNumberFormat="1" applyFont="1" applyFill="1" applyBorder="1"/>
    <xf numFmtId="188" fontId="3" fillId="21" borderId="1" xfId="1" applyNumberFormat="1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188" fontId="4" fillId="12" borderId="22" xfId="0" applyNumberFormat="1" applyFont="1" applyFill="1" applyBorder="1"/>
    <xf numFmtId="3" fontId="4" fillId="12" borderId="22" xfId="1" applyNumberFormat="1" applyFont="1" applyFill="1" applyBorder="1" applyAlignment="1">
      <alignment horizontal="right"/>
    </xf>
    <xf numFmtId="188" fontId="4" fillId="12" borderId="2" xfId="0" applyNumberFormat="1" applyFont="1" applyFill="1" applyBorder="1"/>
    <xf numFmtId="188" fontId="4" fillId="12" borderId="25" xfId="0" applyNumberFormat="1" applyFont="1" applyFill="1" applyBorder="1"/>
    <xf numFmtId="188" fontId="3" fillId="12" borderId="1" xfId="1" applyNumberFormat="1" applyFont="1" applyFill="1" applyBorder="1"/>
    <xf numFmtId="188" fontId="3" fillId="12" borderId="1" xfId="1" applyNumberFormat="1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 wrapText="1"/>
    </xf>
    <xf numFmtId="0" fontId="10" fillId="0" borderId="18" xfId="0" applyFont="1" applyFill="1" applyBorder="1" applyAlignment="1">
      <alignment horizontal="center" wrapText="1"/>
    </xf>
    <xf numFmtId="188" fontId="4" fillId="21" borderId="22" xfId="0" applyNumberFormat="1" applyFont="1" applyFill="1" applyBorder="1"/>
    <xf numFmtId="188" fontId="4" fillId="21" borderId="2" xfId="0" applyNumberFormat="1" applyFont="1" applyFill="1" applyBorder="1"/>
    <xf numFmtId="188" fontId="4" fillId="21" borderId="25" xfId="0" applyNumberFormat="1" applyFont="1" applyFill="1" applyBorder="1"/>
    <xf numFmtId="0" fontId="10" fillId="54" borderId="19" xfId="0" applyFont="1" applyFill="1" applyBorder="1" applyAlignment="1">
      <alignment horizontal="center" wrapText="1"/>
    </xf>
    <xf numFmtId="188" fontId="4" fillId="54" borderId="23" xfId="0" applyNumberFormat="1" applyFont="1" applyFill="1" applyBorder="1"/>
    <xf numFmtId="188" fontId="4" fillId="54" borderId="2" xfId="0" applyNumberFormat="1" applyFont="1" applyFill="1" applyBorder="1"/>
    <xf numFmtId="188" fontId="4" fillId="54" borderId="25" xfId="0" applyNumberFormat="1" applyFont="1" applyFill="1" applyBorder="1"/>
    <xf numFmtId="188" fontId="3" fillId="54" borderId="1" xfId="1" applyNumberFormat="1" applyFont="1" applyFill="1" applyBorder="1"/>
    <xf numFmtId="4" fontId="3" fillId="7" borderId="1" xfId="0" applyNumberFormat="1" applyFont="1" applyFill="1" applyBorder="1"/>
    <xf numFmtId="0" fontId="9" fillId="55" borderId="4" xfId="0" applyFont="1" applyFill="1" applyBorder="1" applyAlignment="1">
      <alignment horizontal="center"/>
    </xf>
    <xf numFmtId="0" fontId="9" fillId="55" borderId="9" xfId="0" applyFont="1" applyFill="1" applyBorder="1" applyAlignment="1">
      <alignment horizontal="center"/>
    </xf>
    <xf numFmtId="0" fontId="11" fillId="55" borderId="16" xfId="0" applyFont="1" applyFill="1" applyBorder="1" applyAlignment="1">
      <alignment horizontal="center"/>
    </xf>
    <xf numFmtId="188" fontId="3" fillId="55" borderId="1" xfId="0" applyNumberFormat="1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191" fontId="4" fillId="0" borderId="21" xfId="1" applyNumberFormat="1" applyFont="1" applyFill="1" applyBorder="1" applyAlignment="1">
      <alignment horizontal="center"/>
    </xf>
    <xf numFmtId="191" fontId="4" fillId="0" borderId="2" xfId="1" applyNumberFormat="1" applyFont="1" applyFill="1" applyBorder="1" applyAlignment="1">
      <alignment horizontal="center"/>
    </xf>
    <xf numFmtId="191" fontId="4" fillId="0" borderId="25" xfId="1" applyNumberFormat="1" applyFont="1" applyFill="1" applyBorder="1" applyAlignment="1">
      <alignment horizontal="center"/>
    </xf>
    <xf numFmtId="3" fontId="4" fillId="0" borderId="21" xfId="1" applyNumberFormat="1" applyFont="1" applyFill="1" applyBorder="1"/>
    <xf numFmtId="3" fontId="4" fillId="0" borderId="2" xfId="1" applyNumberFormat="1" applyFont="1" applyFill="1" applyBorder="1"/>
    <xf numFmtId="3" fontId="4" fillId="0" borderId="25" xfId="1" applyNumberFormat="1" applyFont="1" applyFill="1" applyBorder="1"/>
    <xf numFmtId="0" fontId="4" fillId="0" borderId="0" xfId="72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4" fontId="4" fillId="0" borderId="22" xfId="1" applyNumberFormat="1" applyFont="1" applyFill="1" applyBorder="1"/>
    <xf numFmtId="4" fontId="4" fillId="0" borderId="16" xfId="1" applyNumberFormat="1" applyFont="1" applyFill="1" applyBorder="1"/>
    <xf numFmtId="43" fontId="5" fillId="21" borderId="1" xfId="5" applyFont="1" applyFill="1" applyBorder="1"/>
    <xf numFmtId="0" fontId="7" fillId="16" borderId="1" xfId="4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center"/>
    </xf>
    <xf numFmtId="2" fontId="4" fillId="0" borderId="25" xfId="1" applyNumberFormat="1" applyFont="1" applyFill="1" applyBorder="1" applyAlignment="1">
      <alignment horizontal="center"/>
    </xf>
    <xf numFmtId="2" fontId="4" fillId="0" borderId="21" xfId="1" applyNumberFormat="1" applyFont="1" applyFill="1" applyBorder="1" applyAlignment="1">
      <alignment horizontal="right"/>
    </xf>
    <xf numFmtId="2" fontId="4" fillId="0" borderId="2" xfId="1" applyNumberFormat="1" applyFont="1" applyFill="1" applyBorder="1" applyAlignment="1">
      <alignment horizontal="right"/>
    </xf>
    <xf numFmtId="2" fontId="4" fillId="0" borderId="21" xfId="1" applyNumberFormat="1" applyFont="1" applyFill="1" applyBorder="1"/>
    <xf numFmtId="2" fontId="4" fillId="0" borderId="2" xfId="1" applyNumberFormat="1" applyFont="1" applyFill="1" applyBorder="1"/>
    <xf numFmtId="0" fontId="4" fillId="0" borderId="15" xfId="0" applyFont="1" applyFill="1" applyBorder="1"/>
    <xf numFmtId="0" fontId="0" fillId="0" borderId="0" xfId="0" applyBorder="1"/>
    <xf numFmtId="2" fontId="4" fillId="0" borderId="25" xfId="1" applyNumberFormat="1" applyFont="1" applyFill="1" applyBorder="1" applyAlignment="1">
      <alignment horizontal="right"/>
    </xf>
    <xf numFmtId="2" fontId="3" fillId="0" borderId="1" xfId="1" applyNumberFormat="1" applyFont="1" applyFill="1" applyBorder="1" applyAlignment="1">
      <alignment horizontal="center"/>
    </xf>
    <xf numFmtId="2" fontId="3" fillId="0" borderId="1" xfId="1" applyNumberFormat="1" applyFont="1" applyFill="1" applyBorder="1"/>
    <xf numFmtId="2" fontId="4" fillId="0" borderId="25" xfId="1" applyNumberFormat="1" applyFont="1" applyFill="1" applyBorder="1"/>
    <xf numFmtId="0" fontId="9" fillId="15" borderId="4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11" fillId="15" borderId="16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34" fillId="0" borderId="0" xfId="2" applyFont="1"/>
    <xf numFmtId="0" fontId="34" fillId="0" borderId="0" xfId="2" applyFont="1" applyAlignment="1"/>
    <xf numFmtId="0" fontId="4" fillId="0" borderId="20" xfId="2" applyFont="1" applyFill="1" applyBorder="1"/>
    <xf numFmtId="0" fontId="4" fillId="0" borderId="24" xfId="2" applyFont="1" applyFill="1" applyBorder="1"/>
    <xf numFmtId="0" fontId="4" fillId="0" borderId="43" xfId="2" applyFont="1" applyFill="1" applyBorder="1"/>
    <xf numFmtId="0" fontId="34" fillId="0" borderId="0" xfId="2" applyFont="1" applyFill="1" applyAlignment="1"/>
    <xf numFmtId="0" fontId="3" fillId="0" borderId="9" xfId="2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15" borderId="9" xfId="0" applyFont="1" applyFill="1" applyBorder="1" applyAlignment="1">
      <alignment horizontal="center"/>
    </xf>
    <xf numFmtId="3" fontId="4" fillId="0" borderId="16" xfId="73" applyNumberFormat="1" applyFont="1" applyFill="1" applyBorder="1"/>
    <xf numFmtId="192" fontId="3" fillId="0" borderId="1" xfId="1" applyNumberFormat="1" applyFont="1" applyFill="1" applyBorder="1"/>
    <xf numFmtId="188" fontId="3" fillId="0" borderId="1" xfId="73" applyNumberFormat="1" applyFont="1" applyFill="1" applyBorder="1"/>
    <xf numFmtId="43" fontId="3" fillId="0" borderId="1" xfId="73" applyNumberFormat="1" applyFont="1" applyFill="1" applyBorder="1"/>
    <xf numFmtId="188" fontId="3" fillId="0" borderId="2" xfId="73" applyNumberFormat="1" applyFont="1" applyFill="1" applyBorder="1"/>
    <xf numFmtId="188" fontId="3" fillId="0" borderId="22" xfId="73" applyNumberFormat="1" applyFont="1" applyFill="1" applyBorder="1"/>
    <xf numFmtId="189" fontId="4" fillId="0" borderId="20" xfId="73" applyNumberFormat="1" applyFont="1" applyFill="1" applyBorder="1"/>
    <xf numFmtId="189" fontId="4" fillId="0" borderId="24" xfId="73" applyNumberFormat="1" applyFont="1" applyFill="1" applyBorder="1"/>
    <xf numFmtId="188" fontId="3" fillId="0" borderId="21" xfId="73" applyNumberFormat="1" applyFont="1" applyFill="1" applyBorder="1"/>
    <xf numFmtId="188" fontId="3" fillId="0" borderId="3" xfId="73" applyNumberFormat="1" applyFont="1" applyFill="1" applyBorder="1"/>
    <xf numFmtId="189" fontId="4" fillId="0" borderId="43" xfId="73" applyNumberFormat="1" applyFont="1" applyFill="1" applyBorder="1"/>
    <xf numFmtId="2" fontId="3" fillId="0" borderId="1" xfId="72" applyNumberFormat="1" applyFont="1" applyFill="1" applyBorder="1"/>
    <xf numFmtId="1" fontId="3" fillId="11" borderId="2" xfId="73" applyNumberFormat="1" applyFont="1" applyFill="1" applyBorder="1"/>
    <xf numFmtId="188" fontId="3" fillId="11" borderId="22" xfId="73" applyNumberFormat="1" applyFont="1" applyFill="1" applyBorder="1"/>
    <xf numFmtId="0" fontId="55" fillId="0" borderId="0" xfId="112" applyFont="1"/>
    <xf numFmtId="0" fontId="53" fillId="0" borderId="0" xfId="0" applyFont="1" applyFill="1" applyBorder="1" applyAlignment="1">
      <alignment horizontal="center"/>
    </xf>
    <xf numFmtId="0" fontId="53" fillId="0" borderId="0" xfId="0" applyFont="1" applyFill="1" applyBorder="1"/>
    <xf numFmtId="195" fontId="56" fillId="0" borderId="54" xfId="0" applyNumberFormat="1" applyFont="1" applyFill="1" applyBorder="1" applyAlignment="1">
      <alignment horizontal="left"/>
    </xf>
    <xf numFmtId="0" fontId="56" fillId="0" borderId="0" xfId="0" applyFont="1" applyBorder="1" applyAlignment="1">
      <alignment horizontal="center"/>
    </xf>
    <xf numFmtId="0" fontId="56" fillId="0" borderId="0" xfId="0" applyFont="1" applyBorder="1" applyAlignment="1"/>
    <xf numFmtId="0" fontId="53" fillId="0" borderId="0" xfId="0" applyFont="1" applyFill="1"/>
    <xf numFmtId="0" fontId="56" fillId="0" borderId="0" xfId="0" applyFont="1" applyFill="1"/>
    <xf numFmtId="0" fontId="53" fillId="57" borderId="0" xfId="0" applyFont="1" applyFill="1"/>
    <xf numFmtId="0" fontId="56" fillId="57" borderId="0" xfId="0" applyFont="1" applyFill="1"/>
    <xf numFmtId="0" fontId="59" fillId="0" borderId="0" xfId="0" applyFont="1"/>
    <xf numFmtId="0" fontId="54" fillId="0" borderId="0" xfId="0" applyFont="1"/>
    <xf numFmtId="0" fontId="53" fillId="0" borderId="0" xfId="0" applyFont="1" applyBorder="1"/>
    <xf numFmtId="0" fontId="56" fillId="0" borderId="0" xfId="0" applyFont="1" applyBorder="1"/>
    <xf numFmtId="0" fontId="56" fillId="0" borderId="0" xfId="0" applyFont="1"/>
    <xf numFmtId="0" fontId="53" fillId="0" borderId="0" xfId="0" applyFont="1"/>
    <xf numFmtId="0" fontId="56" fillId="0" borderId="0" xfId="0" applyFont="1" applyFill="1" applyBorder="1"/>
    <xf numFmtId="0" fontId="5" fillId="12" borderId="1" xfId="4" applyFont="1" applyFill="1" applyBorder="1" applyAlignment="1">
      <alignment horizontal="center"/>
    </xf>
    <xf numFmtId="0" fontId="5" fillId="4" borderId="1" xfId="4" applyFont="1" applyFill="1" applyBorder="1" applyAlignment="1">
      <alignment horizontal="center" vertical="center"/>
    </xf>
    <xf numFmtId="0" fontId="12" fillId="0" borderId="44" xfId="2" applyBorder="1"/>
    <xf numFmtId="0" fontId="12" fillId="0" borderId="30" xfId="2" applyBorder="1"/>
    <xf numFmtId="0" fontId="12" fillId="0" borderId="15" xfId="2" applyBorder="1"/>
    <xf numFmtId="0" fontId="3" fillId="0" borderId="5" xfId="2" applyFont="1" applyFill="1" applyBorder="1"/>
    <xf numFmtId="0" fontId="4" fillId="0" borderId="14" xfId="2" applyFont="1" applyFill="1" applyBorder="1"/>
    <xf numFmtId="0" fontId="4" fillId="0" borderId="17" xfId="2" applyFont="1" applyFill="1" applyBorder="1"/>
    <xf numFmtId="0" fontId="12" fillId="0" borderId="18" xfId="2" applyBorder="1"/>
    <xf numFmtId="0" fontId="12" fillId="0" borderId="19" xfId="2" applyBorder="1"/>
    <xf numFmtId="4" fontId="4" fillId="7" borderId="4" xfId="0" applyNumberFormat="1" applyFont="1" applyFill="1" applyBorder="1"/>
    <xf numFmtId="4" fontId="4" fillId="7" borderId="22" xfId="0" applyNumberFormat="1" applyFont="1" applyFill="1" applyBorder="1"/>
    <xf numFmtId="3" fontId="4" fillId="55" borderId="2" xfId="1" applyNumberFormat="1" applyFont="1" applyFill="1" applyBorder="1"/>
    <xf numFmtId="4" fontId="4" fillId="7" borderId="2" xfId="0" applyNumberFormat="1" applyFont="1" applyFill="1" applyBorder="1"/>
    <xf numFmtId="0" fontId="7" fillId="14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/>
    </xf>
    <xf numFmtId="0" fontId="5" fillId="19" borderId="1" xfId="0" applyFont="1" applyFill="1" applyBorder="1" applyAlignment="1">
      <alignment horizontal="center"/>
    </xf>
    <xf numFmtId="188" fontId="6" fillId="0" borderId="1" xfId="1" applyNumberFormat="1" applyFont="1" applyFill="1" applyBorder="1"/>
    <xf numFmtId="188" fontId="5" fillId="14" borderId="1" xfId="1" applyNumberFormat="1" applyFont="1" applyFill="1" applyBorder="1"/>
    <xf numFmtId="189" fontId="5" fillId="13" borderId="1" xfId="1" applyNumberFormat="1" applyFont="1" applyFill="1" applyBorder="1"/>
    <xf numFmtId="189" fontId="6" fillId="0" borderId="1" xfId="1" applyNumberFormat="1" applyFont="1" applyFill="1" applyBorder="1"/>
    <xf numFmtId="0" fontId="5" fillId="21" borderId="1" xfId="4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196" fontId="4" fillId="13" borderId="23" xfId="0" applyNumberFormat="1" applyFont="1" applyFill="1" applyBorder="1"/>
    <xf numFmtId="196" fontId="4" fillId="13" borderId="15" xfId="0" applyNumberFormat="1" applyFont="1" applyFill="1" applyBorder="1"/>
    <xf numFmtId="43" fontId="4" fillId="13" borderId="22" xfId="8" applyFont="1" applyFill="1" applyBorder="1" applyAlignment="1">
      <alignment horizontal="right"/>
    </xf>
    <xf numFmtId="43" fontId="4" fillId="13" borderId="2" xfId="8" applyFont="1" applyFill="1" applyBorder="1" applyAlignment="1">
      <alignment horizontal="right"/>
    </xf>
    <xf numFmtId="43" fontId="4" fillId="13" borderId="3" xfId="8" applyFont="1" applyFill="1" applyBorder="1" applyAlignment="1">
      <alignment horizontal="right"/>
    </xf>
    <xf numFmtId="0" fontId="57" fillId="0" borderId="1" xfId="0" applyFont="1" applyBorder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/>
    </xf>
    <xf numFmtId="0" fontId="57" fillId="0" borderId="0" xfId="0" applyFont="1"/>
    <xf numFmtId="0" fontId="57" fillId="82" borderId="55" xfId="0" applyFont="1" applyFill="1" applyBorder="1" applyAlignment="1">
      <alignment horizontal="center"/>
    </xf>
    <xf numFmtId="0" fontId="57" fillId="80" borderId="55" xfId="0" applyFont="1" applyFill="1" applyBorder="1" applyAlignment="1">
      <alignment horizontal="center"/>
    </xf>
    <xf numFmtId="0" fontId="57" fillId="84" borderId="55" xfId="0" applyFont="1" applyFill="1" applyBorder="1" applyAlignment="1">
      <alignment horizontal="center"/>
    </xf>
    <xf numFmtId="0" fontId="57" fillId="86" borderId="55" xfId="0" applyFont="1" applyFill="1" applyBorder="1" applyAlignment="1">
      <alignment horizontal="center"/>
    </xf>
    <xf numFmtId="0" fontId="57" fillId="87" borderId="55" xfId="0" applyFont="1" applyFill="1" applyBorder="1" applyAlignment="1">
      <alignment horizontal="center"/>
    </xf>
    <xf numFmtId="0" fontId="57" fillId="82" borderId="65" xfId="0" applyFont="1" applyFill="1" applyBorder="1"/>
    <xf numFmtId="0" fontId="57" fillId="80" borderId="65" xfId="0" applyFont="1" applyFill="1" applyBorder="1"/>
    <xf numFmtId="0" fontId="57" fillId="84" borderId="65" xfId="0" applyFont="1" applyFill="1" applyBorder="1"/>
    <xf numFmtId="0" fontId="57" fillId="86" borderId="65" xfId="0" applyFont="1" applyFill="1" applyBorder="1"/>
    <xf numFmtId="0" fontId="57" fillId="87" borderId="65" xfId="0" applyFont="1" applyFill="1" applyBorder="1"/>
    <xf numFmtId="0" fontId="32" fillId="0" borderId="22" xfId="0" applyFont="1" applyBorder="1" applyAlignment="1">
      <alignment horizontal="left"/>
    </xf>
    <xf numFmtId="0" fontId="57" fillId="0" borderId="22" xfId="0" applyFont="1" applyBorder="1" applyAlignment="1">
      <alignment horizontal="center"/>
    </xf>
    <xf numFmtId="188" fontId="57" fillId="80" borderId="2" xfId="9" applyNumberFormat="1" applyFont="1" applyFill="1" applyBorder="1"/>
    <xf numFmtId="188" fontId="32" fillId="0" borderId="22" xfId="9" applyNumberFormat="1" applyFont="1" applyFill="1" applyBorder="1"/>
    <xf numFmtId="3" fontId="32" fillId="0" borderId="22" xfId="9" applyNumberFormat="1" applyFont="1" applyFill="1" applyBorder="1"/>
    <xf numFmtId="189" fontId="57" fillId="80" borderId="2" xfId="9" applyNumberFormat="1" applyFont="1" applyFill="1" applyBorder="1"/>
    <xf numFmtId="190" fontId="32" fillId="0" borderId="22" xfId="9" applyNumberFormat="1" applyFont="1" applyFill="1" applyBorder="1"/>
    <xf numFmtId="43" fontId="57" fillId="80" borderId="2" xfId="9" applyFont="1" applyFill="1" applyBorder="1"/>
    <xf numFmtId="188" fontId="32" fillId="79" borderId="22" xfId="9" applyNumberFormat="1" applyFont="1" applyFill="1" applyBorder="1"/>
    <xf numFmtId="3" fontId="32" fillId="79" borderId="22" xfId="9" applyNumberFormat="1" applyFont="1" applyFill="1" applyBorder="1"/>
    <xf numFmtId="190" fontId="32" fillId="79" borderId="22" xfId="9" applyNumberFormat="1" applyFont="1" applyFill="1" applyBorder="1"/>
    <xf numFmtId="0" fontId="32" fillId="0" borderId="2" xfId="0" applyFont="1" applyBorder="1" applyAlignment="1">
      <alignment horizontal="left"/>
    </xf>
    <xf numFmtId="188" fontId="32" fillId="0" borderId="2" xfId="9" applyNumberFormat="1" applyFont="1" applyFill="1" applyBorder="1"/>
    <xf numFmtId="3" fontId="32" fillId="0" borderId="2" xfId="9" applyNumberFormat="1" applyFont="1" applyFill="1" applyBorder="1"/>
    <xf numFmtId="190" fontId="32" fillId="0" borderId="2" xfId="9" applyNumberFormat="1" applyFont="1" applyFill="1" applyBorder="1"/>
    <xf numFmtId="188" fontId="32" fillId="0" borderId="2" xfId="0" applyNumberFormat="1" applyFont="1" applyBorder="1"/>
    <xf numFmtId="3" fontId="32" fillId="0" borderId="2" xfId="0" applyNumberFormat="1" applyFont="1" applyBorder="1"/>
    <xf numFmtId="190" fontId="32" fillId="0" borderId="2" xfId="0" applyNumberFormat="1" applyFont="1" applyBorder="1"/>
    <xf numFmtId="188" fontId="32" fillId="79" borderId="2" xfId="9" applyNumberFormat="1" applyFont="1" applyFill="1" applyBorder="1"/>
    <xf numFmtId="3" fontId="32" fillId="79" borderId="2" xfId="9" applyNumberFormat="1" applyFont="1" applyFill="1" applyBorder="1"/>
    <xf numFmtId="190" fontId="32" fillId="79" borderId="2" xfId="9" applyNumberFormat="1" applyFont="1" applyFill="1" applyBorder="1"/>
    <xf numFmtId="0" fontId="32" fillId="0" borderId="3" xfId="0" applyFont="1" applyBorder="1" applyAlignment="1">
      <alignment horizontal="left"/>
    </xf>
    <xf numFmtId="188" fontId="4" fillId="0" borderId="9" xfId="9" applyNumberFormat="1" applyFont="1" applyFill="1" applyBorder="1"/>
    <xf numFmtId="3" fontId="4" fillId="0" borderId="22" xfId="9" applyNumberFormat="1" applyFont="1" applyFill="1" applyBorder="1"/>
    <xf numFmtId="188" fontId="4" fillId="0" borderId="22" xfId="9" applyNumberFormat="1" applyFont="1" applyFill="1" applyBorder="1"/>
    <xf numFmtId="190" fontId="4" fillId="0" borderId="22" xfId="9" applyNumberFormat="1" applyFont="1" applyFill="1" applyBorder="1"/>
    <xf numFmtId="0" fontId="57" fillId="0" borderId="1" xfId="0" applyFont="1" applyBorder="1" applyAlignment="1">
      <alignment horizontal="left"/>
    </xf>
    <xf numFmtId="188" fontId="57" fillId="80" borderId="1" xfId="9" applyNumberFormat="1" applyFont="1" applyFill="1" applyBorder="1"/>
    <xf numFmtId="188" fontId="57" fillId="0" borderId="1" xfId="9" applyNumberFormat="1" applyFont="1" applyFill="1" applyBorder="1"/>
    <xf numFmtId="189" fontId="57" fillId="0" borderId="1" xfId="9" applyNumberFormat="1" applyFont="1" applyFill="1" applyBorder="1"/>
    <xf numFmtId="190" fontId="57" fillId="0" borderId="1" xfId="9" applyNumberFormat="1" applyFont="1" applyFill="1" applyBorder="1"/>
    <xf numFmtId="188" fontId="32" fillId="0" borderId="0" xfId="9" applyNumberFormat="1" applyFont="1" applyFill="1" applyBorder="1"/>
    <xf numFmtId="188" fontId="32" fillId="0" borderId="0" xfId="9" applyNumberFormat="1" applyFont="1" applyBorder="1"/>
    <xf numFmtId="43" fontId="32" fillId="0" borderId="0" xfId="9" applyFont="1" applyBorder="1"/>
    <xf numFmtId="43" fontId="32" fillId="0" borderId="0" xfId="0" applyNumberFormat="1" applyFont="1"/>
    <xf numFmtId="0" fontId="57" fillId="57" borderId="0" xfId="0" applyFont="1" applyFill="1"/>
    <xf numFmtId="3" fontId="4" fillId="55" borderId="21" xfId="1" applyNumberFormat="1" applyFont="1" applyFill="1" applyBorder="1"/>
    <xf numFmtId="3" fontId="4" fillId="55" borderId="25" xfId="1" applyNumberFormat="1" applyFont="1" applyFill="1" applyBorder="1"/>
    <xf numFmtId="0" fontId="4" fillId="0" borderId="0" xfId="0" applyFont="1" applyFill="1" applyAlignment="1">
      <alignment horizontal="left"/>
    </xf>
    <xf numFmtId="0" fontId="5" fillId="0" borderId="44" xfId="4" applyFont="1" applyFill="1" applyBorder="1" applyAlignment="1">
      <alignment horizontal="right"/>
    </xf>
    <xf numFmtId="191" fontId="3" fillId="0" borderId="1" xfId="1" applyNumberFormat="1" applyFont="1" applyFill="1" applyBorder="1" applyAlignment="1">
      <alignment horizontal="right"/>
    </xf>
    <xf numFmtId="0" fontId="4" fillId="0" borderId="22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25" xfId="2" applyFont="1" applyFill="1" applyBorder="1" applyAlignment="1">
      <alignment horizontal="center"/>
    </xf>
    <xf numFmtId="0" fontId="4" fillId="0" borderId="30" xfId="2" applyFont="1" applyFill="1" applyBorder="1" applyAlignment="1">
      <alignment horizontal="center"/>
    </xf>
    <xf numFmtId="0" fontId="12" fillId="0" borderId="0" xfId="2" applyBorder="1"/>
    <xf numFmtId="0" fontId="3" fillId="0" borderId="0" xfId="2" applyFont="1" applyFill="1" applyBorder="1"/>
    <xf numFmtId="0" fontId="4" fillId="5" borderId="2" xfId="0" applyFont="1" applyFill="1" applyBorder="1" applyAlignment="1">
      <alignment horizontal="center"/>
    </xf>
    <xf numFmtId="1" fontId="3" fillId="11" borderId="3" xfId="73" applyNumberFormat="1" applyFont="1" applyFill="1" applyBorder="1"/>
    <xf numFmtId="1" fontId="3" fillId="0" borderId="1" xfId="1" applyNumberFormat="1" applyFont="1" applyFill="1" applyBorder="1" applyAlignment="1">
      <alignment horizontal="right"/>
    </xf>
    <xf numFmtId="3" fontId="4" fillId="0" borderId="1" xfId="5" applyNumberFormat="1" applyFont="1" applyFill="1" applyBorder="1"/>
    <xf numFmtId="0" fontId="57" fillId="81" borderId="56" xfId="0" applyFont="1" applyFill="1" applyBorder="1" applyAlignment="1"/>
    <xf numFmtId="0" fontId="57" fillId="81" borderId="57" xfId="0" applyFont="1" applyFill="1" applyBorder="1" applyAlignment="1"/>
    <xf numFmtId="0" fontId="60" fillId="86" borderId="55" xfId="0" applyFont="1" applyFill="1" applyBorder="1" applyAlignment="1">
      <alignment horizontal="center"/>
    </xf>
    <xf numFmtId="0" fontId="58" fillId="86" borderId="55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/>
    </xf>
    <xf numFmtId="0" fontId="6" fillId="0" borderId="1" xfId="0" applyFont="1" applyBorder="1"/>
    <xf numFmtId="191" fontId="6" fillId="0" borderId="1" xfId="1" applyNumberFormat="1" applyFont="1" applyBorder="1"/>
    <xf numFmtId="191" fontId="5" fillId="0" borderId="1" xfId="0" applyNumberFormat="1" applyFont="1" applyBorder="1"/>
    <xf numFmtId="196" fontId="34" fillId="0" borderId="0" xfId="2" applyNumberFormat="1" applyFont="1" applyFill="1" applyAlignment="1">
      <alignment horizontal="left"/>
    </xf>
    <xf numFmtId="0" fontId="10" fillId="0" borderId="18" xfId="0" applyFont="1" applyBorder="1" applyAlignment="1">
      <alignment horizontal="center" wrapText="1"/>
    </xf>
    <xf numFmtId="188" fontId="4" fillId="21" borderId="23" xfId="1" applyNumberFormat="1" applyFont="1" applyFill="1" applyBorder="1"/>
    <xf numFmtId="188" fontId="4" fillId="21" borderId="27" xfId="1" applyNumberFormat="1" applyFont="1" applyFill="1" applyBorder="1"/>
    <xf numFmtId="188" fontId="4" fillId="21" borderId="26" xfId="1" applyNumberFormat="1" applyFont="1" applyFill="1" applyBorder="1"/>
    <xf numFmtId="0" fontId="9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4" fillId="0" borderId="44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1" fillId="0" borderId="0" xfId="4" applyFont="1"/>
    <xf numFmtId="0" fontId="61" fillId="0" borderId="24" xfId="2" applyFont="1" applyFill="1" applyBorder="1"/>
    <xf numFmtId="0" fontId="8" fillId="0" borderId="2" xfId="0" applyFont="1" applyFill="1" applyBorder="1"/>
    <xf numFmtId="0" fontId="62" fillId="0" borderId="2" xfId="0" applyFont="1" applyBorder="1" applyAlignment="1">
      <alignment horizontal="left"/>
    </xf>
    <xf numFmtId="0" fontId="32" fillId="81" borderId="0" xfId="0" applyFont="1" applyFill="1"/>
    <xf numFmtId="0" fontId="32" fillId="80" borderId="0" xfId="0" applyFont="1" applyFill="1"/>
    <xf numFmtId="0" fontId="63" fillId="0" borderId="18" xfId="2" applyFont="1" applyFill="1" applyBorder="1"/>
    <xf numFmtId="0" fontId="63" fillId="0" borderId="0" xfId="2" applyFont="1" applyFill="1"/>
    <xf numFmtId="0" fontId="3" fillId="0" borderId="10" xfId="2" applyFont="1" applyFill="1" applyBorder="1" applyAlignment="1"/>
    <xf numFmtId="0" fontId="3" fillId="0" borderId="28" xfId="2" applyFont="1" applyFill="1" applyBorder="1" applyAlignment="1"/>
    <xf numFmtId="0" fontId="3" fillId="0" borderId="29" xfId="2" applyFont="1" applyFill="1" applyBorder="1" applyAlignment="1"/>
    <xf numFmtId="0" fontId="7" fillId="11" borderId="1" xfId="4" applyFont="1" applyFill="1" applyBorder="1" applyAlignment="1">
      <alignment horizontal="center" vertical="center"/>
    </xf>
    <xf numFmtId="0" fontId="7" fillId="4" borderId="1" xfId="4" applyFont="1" applyFill="1" applyBorder="1" applyAlignment="1">
      <alignment horizontal="center" vertical="center"/>
    </xf>
    <xf numFmtId="0" fontId="7" fillId="5" borderId="1" xfId="4" applyFont="1" applyFill="1" applyBorder="1" applyAlignment="1">
      <alignment horizontal="center"/>
    </xf>
    <xf numFmtId="0" fontId="7" fillId="12" borderId="1" xfId="4" applyFont="1" applyFill="1" applyBorder="1" applyAlignment="1">
      <alignment horizontal="center"/>
    </xf>
    <xf numFmtId="0" fontId="7" fillId="14" borderId="1" xfId="4" applyFont="1" applyFill="1" applyBorder="1" applyAlignment="1">
      <alignment horizontal="center"/>
    </xf>
    <xf numFmtId="0" fontId="7" fillId="13" borderId="1" xfId="4" applyFont="1" applyFill="1" applyBorder="1" applyAlignment="1">
      <alignment horizontal="center"/>
    </xf>
    <xf numFmtId="0" fontId="7" fillId="15" borderId="1" xfId="4" applyFont="1" applyFill="1" applyBorder="1" applyAlignment="1">
      <alignment horizontal="center"/>
    </xf>
    <xf numFmtId="0" fontId="10" fillId="20" borderId="1" xfId="0" applyFont="1" applyFill="1" applyBorder="1" applyAlignment="1">
      <alignment horizontal="center"/>
    </xf>
    <xf numFmtId="0" fontId="10" fillId="21" borderId="1" xfId="0" applyFont="1" applyFill="1" applyBorder="1" applyAlignment="1">
      <alignment horizontal="center"/>
    </xf>
    <xf numFmtId="0" fontId="10" fillId="13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10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3" fillId="0" borderId="0" xfId="2" applyFont="1" applyBorder="1" applyAlignment="1">
      <alignment horizontal="left"/>
    </xf>
    <xf numFmtId="0" fontId="4" fillId="0" borderId="0" xfId="2" applyFont="1" applyBorder="1" applyAlignment="1">
      <alignment horizontal="left"/>
    </xf>
    <xf numFmtId="0" fontId="3" fillId="0" borderId="11" xfId="2" applyFont="1" applyFill="1" applyBorder="1" applyAlignment="1">
      <alignment horizontal="center"/>
    </xf>
    <xf numFmtId="0" fontId="3" fillId="0" borderId="12" xfId="2" applyFont="1" applyFill="1" applyBorder="1" applyAlignment="1">
      <alignment horizontal="center"/>
    </xf>
    <xf numFmtId="0" fontId="3" fillId="0" borderId="13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0" fontId="4" fillId="0" borderId="8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5" fillId="4" borderId="10" xfId="4" applyFont="1" applyFill="1" applyBorder="1" applyAlignment="1">
      <alignment horizontal="center" vertical="center"/>
    </xf>
    <xf numFmtId="0" fontId="5" fillId="4" borderId="28" xfId="4" applyFont="1" applyFill="1" applyBorder="1" applyAlignment="1">
      <alignment horizontal="center" vertical="center"/>
    </xf>
    <xf numFmtId="0" fontId="5" fillId="4" borderId="29" xfId="4" applyFont="1" applyFill="1" applyBorder="1" applyAlignment="1">
      <alignment horizontal="center" vertical="center"/>
    </xf>
    <xf numFmtId="0" fontId="10" fillId="21" borderId="4" xfId="0" applyFont="1" applyFill="1" applyBorder="1" applyAlignment="1">
      <alignment horizontal="center" wrapText="1"/>
    </xf>
    <xf numFmtId="0" fontId="10" fillId="21" borderId="9" xfId="0" applyFont="1" applyFill="1" applyBorder="1" applyAlignment="1">
      <alignment horizontal="center" wrapText="1"/>
    </xf>
    <xf numFmtId="0" fontId="10" fillId="0" borderId="30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9" fillId="0" borderId="4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10" fillId="54" borderId="4" xfId="0" applyFont="1" applyFill="1" applyBorder="1" applyAlignment="1">
      <alignment horizontal="center" wrapText="1"/>
    </xf>
    <xf numFmtId="0" fontId="10" fillId="54" borderId="9" xfId="0" applyFont="1" applyFill="1" applyBorder="1" applyAlignment="1">
      <alignment horizontal="center" wrapText="1"/>
    </xf>
    <xf numFmtId="0" fontId="10" fillId="12" borderId="42" xfId="0" applyFont="1" applyFill="1" applyBorder="1" applyAlignment="1">
      <alignment horizontal="center"/>
    </xf>
    <xf numFmtId="0" fontId="10" fillId="12" borderId="41" xfId="0" applyFont="1" applyFill="1" applyBorder="1" applyAlignment="1">
      <alignment horizontal="center"/>
    </xf>
    <xf numFmtId="0" fontId="10" fillId="12" borderId="40" xfId="0" applyFont="1" applyFill="1" applyBorder="1" applyAlignment="1">
      <alignment horizontal="center"/>
    </xf>
    <xf numFmtId="0" fontId="10" fillId="21" borderId="28" xfId="0" applyFont="1" applyFill="1" applyBorder="1" applyAlignment="1">
      <alignment horizontal="center"/>
    </xf>
    <xf numFmtId="0" fontId="10" fillId="53" borderId="10" xfId="0" applyFont="1" applyFill="1" applyBorder="1" applyAlignment="1">
      <alignment horizontal="center"/>
    </xf>
    <xf numFmtId="0" fontId="10" fillId="53" borderId="28" xfId="0" applyFont="1" applyFill="1" applyBorder="1" applyAlignment="1">
      <alignment horizontal="center"/>
    </xf>
    <xf numFmtId="0" fontId="10" fillId="53" borderId="29" xfId="0" applyFont="1" applyFill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57" fillId="81" borderId="61" xfId="0" applyFont="1" applyFill="1" applyBorder="1" applyAlignment="1">
      <alignment horizontal="center"/>
    </xf>
    <xf numFmtId="0" fontId="57" fillId="81" borderId="56" xfId="0" applyFont="1" applyFill="1" applyBorder="1" applyAlignment="1">
      <alignment horizontal="center"/>
    </xf>
    <xf numFmtId="0" fontId="57" fillId="0" borderId="55" xfId="0" applyFont="1" applyFill="1" applyBorder="1" applyAlignment="1">
      <alignment horizontal="center" vertical="center"/>
    </xf>
    <xf numFmtId="0" fontId="57" fillId="0" borderId="62" xfId="0" applyFont="1" applyFill="1" applyBorder="1" applyAlignment="1">
      <alignment horizontal="center" vertical="center"/>
    </xf>
    <xf numFmtId="0" fontId="57" fillId="0" borderId="65" xfId="0" applyFont="1" applyFill="1" applyBorder="1" applyAlignment="1">
      <alignment horizontal="center" vertical="center"/>
    </xf>
    <xf numFmtId="0" fontId="57" fillId="0" borderId="55" xfId="0" applyFont="1" applyFill="1" applyBorder="1" applyAlignment="1">
      <alignment horizontal="center" vertical="center" wrapText="1"/>
    </xf>
    <xf numFmtId="0" fontId="57" fillId="0" borderId="62" xfId="0" applyFont="1" applyFill="1" applyBorder="1" applyAlignment="1">
      <alignment horizontal="center" vertical="center" wrapText="1"/>
    </xf>
    <xf numFmtId="0" fontId="57" fillId="0" borderId="65" xfId="0" applyFont="1" applyFill="1" applyBorder="1" applyAlignment="1">
      <alignment horizontal="center" vertical="center" wrapText="1"/>
    </xf>
    <xf numFmtId="0" fontId="57" fillId="82" borderId="58" xfId="0" applyFont="1" applyFill="1" applyBorder="1" applyAlignment="1">
      <alignment horizontal="center" vertical="center"/>
    </xf>
    <xf numFmtId="0" fontId="57" fillId="82" borderId="59" xfId="0" applyFont="1" applyFill="1" applyBorder="1" applyAlignment="1">
      <alignment horizontal="center" vertical="center"/>
    </xf>
    <xf numFmtId="0" fontId="57" fillId="82" borderId="60" xfId="0" applyFont="1" applyFill="1" applyBorder="1" applyAlignment="1">
      <alignment horizontal="center" vertical="center"/>
    </xf>
    <xf numFmtId="0" fontId="57" fillId="82" borderId="66" xfId="0" applyFont="1" applyFill="1" applyBorder="1" applyAlignment="1">
      <alignment horizontal="center" vertical="center"/>
    </xf>
    <xf numFmtId="0" fontId="57" fillId="82" borderId="63" xfId="0" applyFont="1" applyFill="1" applyBorder="1" applyAlignment="1">
      <alignment horizontal="center" vertical="center"/>
    </xf>
    <xf numFmtId="0" fontId="57" fillId="82" borderId="64" xfId="0" applyFont="1" applyFill="1" applyBorder="1" applyAlignment="1">
      <alignment horizontal="center" vertical="center"/>
    </xf>
    <xf numFmtId="0" fontId="57" fillId="81" borderId="57" xfId="0" applyFont="1" applyFill="1" applyBorder="1" applyAlignment="1">
      <alignment horizontal="center"/>
    </xf>
    <xf numFmtId="0" fontId="57" fillId="83" borderId="61" xfId="0" applyFont="1" applyFill="1" applyBorder="1" applyAlignment="1">
      <alignment horizontal="center"/>
    </xf>
    <xf numFmtId="0" fontId="57" fillId="83" borderId="56" xfId="0" applyFont="1" applyFill="1" applyBorder="1" applyAlignment="1">
      <alignment horizontal="center"/>
    </xf>
    <xf numFmtId="0" fontId="57" fillId="83" borderId="57" xfId="0" applyFont="1" applyFill="1" applyBorder="1" applyAlignment="1">
      <alignment horizontal="center"/>
    </xf>
    <xf numFmtId="0" fontId="57" fillId="80" borderId="61" xfId="0" applyFont="1" applyFill="1" applyBorder="1" applyAlignment="1">
      <alignment horizontal="center"/>
    </xf>
    <xf numFmtId="0" fontId="57" fillId="80" borderId="56" xfId="0" applyFont="1" applyFill="1" applyBorder="1" applyAlignment="1">
      <alignment horizontal="center"/>
    </xf>
    <xf numFmtId="0" fontId="57" fillId="80" borderId="57" xfId="0" applyFont="1" applyFill="1" applyBorder="1" applyAlignment="1">
      <alignment horizontal="center"/>
    </xf>
    <xf numFmtId="0" fontId="57" fillId="84" borderId="61" xfId="0" applyFont="1" applyFill="1" applyBorder="1" applyAlignment="1">
      <alignment horizontal="center"/>
    </xf>
    <xf numFmtId="0" fontId="57" fillId="84" borderId="56" xfId="0" applyFont="1" applyFill="1" applyBorder="1" applyAlignment="1">
      <alignment horizontal="center"/>
    </xf>
    <xf numFmtId="0" fontId="57" fillId="84" borderId="57" xfId="0" applyFont="1" applyFill="1" applyBorder="1" applyAlignment="1">
      <alignment horizontal="center"/>
    </xf>
    <xf numFmtId="0" fontId="57" fillId="85" borderId="61" xfId="0" applyFont="1" applyFill="1" applyBorder="1" applyAlignment="1">
      <alignment horizontal="center"/>
    </xf>
    <xf numFmtId="0" fontId="57" fillId="85" borderId="56" xfId="0" applyFont="1" applyFill="1" applyBorder="1" applyAlignment="1">
      <alignment horizontal="center"/>
    </xf>
    <xf numFmtId="0" fontId="57" fillId="85" borderId="57" xfId="0" applyFont="1" applyFill="1" applyBorder="1" applyAlignment="1">
      <alignment horizontal="center"/>
    </xf>
    <xf numFmtId="0" fontId="58" fillId="78" borderId="55" xfId="0" applyFont="1" applyFill="1" applyBorder="1" applyAlignment="1">
      <alignment horizontal="center" vertical="center"/>
    </xf>
    <xf numFmtId="0" fontId="58" fillId="78" borderId="65" xfId="0" applyFont="1" applyFill="1" applyBorder="1" applyAlignment="1">
      <alignment horizontal="center" vertical="center"/>
    </xf>
    <xf numFmtId="0" fontId="58" fillId="88" borderId="55" xfId="0" applyFont="1" applyFill="1" applyBorder="1" applyAlignment="1">
      <alignment horizontal="center" vertical="center"/>
    </xf>
    <xf numFmtId="0" fontId="58" fillId="88" borderId="65" xfId="0" applyFont="1" applyFill="1" applyBorder="1" applyAlignment="1">
      <alignment horizontal="center" vertical="center"/>
    </xf>
  </cellXfs>
  <cellStyles count="184">
    <cellStyle name="20% - Accent1" xfId="28" builtinId="30" customBuiltin="1"/>
    <cellStyle name="20% - Accent1 2" xfId="60"/>
    <cellStyle name="20% - Accent1 2 2" xfId="113"/>
    <cellStyle name="20% - Accent1 3" xfId="114"/>
    <cellStyle name="20% - Accent2" xfId="32" builtinId="34" customBuiltin="1"/>
    <cellStyle name="20% - Accent2 2" xfId="62"/>
    <cellStyle name="20% - Accent2 2 2" xfId="115"/>
    <cellStyle name="20% - Accent2 3" xfId="116"/>
    <cellStyle name="20% - Accent3" xfId="36" builtinId="38" customBuiltin="1"/>
    <cellStyle name="20% - Accent3 2" xfId="64"/>
    <cellStyle name="20% - Accent3 2 2" xfId="117"/>
    <cellStyle name="20% - Accent3 3" xfId="118"/>
    <cellStyle name="20% - Accent4" xfId="40" builtinId="42" customBuiltin="1"/>
    <cellStyle name="20% - Accent4 2" xfId="66"/>
    <cellStyle name="20% - Accent4 2 2" xfId="119"/>
    <cellStyle name="20% - Accent4 3" xfId="120"/>
    <cellStyle name="20% - Accent5" xfId="44" builtinId="46" customBuiltin="1"/>
    <cellStyle name="20% - Accent5 2" xfId="68"/>
    <cellStyle name="20% - Accent5 2 2" xfId="121"/>
    <cellStyle name="20% - Accent5 3" xfId="122"/>
    <cellStyle name="20% - Accent6" xfId="48" builtinId="50" customBuiltin="1"/>
    <cellStyle name="20% - Accent6 2" xfId="70"/>
    <cellStyle name="20% - Accent6 2 2" xfId="123"/>
    <cellStyle name="20% - Accent6 3" xfId="124"/>
    <cellStyle name="40% - Accent1" xfId="29" builtinId="31" customBuiltin="1"/>
    <cellStyle name="40% - Accent1 2" xfId="61"/>
    <cellStyle name="40% - Accent1 2 2" xfId="125"/>
    <cellStyle name="40% - Accent1 3" xfId="126"/>
    <cellStyle name="40% - Accent2" xfId="33" builtinId="35" customBuiltin="1"/>
    <cellStyle name="40% - Accent2 2" xfId="63"/>
    <cellStyle name="40% - Accent2 2 2" xfId="127"/>
    <cellStyle name="40% - Accent2 3" xfId="128"/>
    <cellStyle name="40% - Accent3" xfId="37" builtinId="39" customBuiltin="1"/>
    <cellStyle name="40% - Accent3 2" xfId="65"/>
    <cellStyle name="40% - Accent3 2 2" xfId="129"/>
    <cellStyle name="40% - Accent3 3" xfId="130"/>
    <cellStyle name="40% - Accent4" xfId="41" builtinId="43" customBuiltin="1"/>
    <cellStyle name="40% - Accent4 2" xfId="67"/>
    <cellStyle name="40% - Accent4 2 2" xfId="131"/>
    <cellStyle name="40% - Accent4 3" xfId="132"/>
    <cellStyle name="40% - Accent5" xfId="45" builtinId="47" customBuiltin="1"/>
    <cellStyle name="40% - Accent5 2" xfId="69"/>
    <cellStyle name="40% - Accent5 2 2" xfId="133"/>
    <cellStyle name="40% - Accent5 3" xfId="134"/>
    <cellStyle name="40% - Accent6" xfId="49" builtinId="51" customBuiltin="1"/>
    <cellStyle name="40% - Accent6 2" xfId="71"/>
    <cellStyle name="40% - Accent6 2 2" xfId="135"/>
    <cellStyle name="40% - Accent6 3" xfId="136"/>
    <cellStyle name="60% - Accent1" xfId="30" builtinId="32" customBuiltin="1"/>
    <cellStyle name="60% - Accent1 2" xfId="79"/>
    <cellStyle name="60% - Accent1 2 2" xfId="137"/>
    <cellStyle name="60% - Accent2" xfId="34" builtinId="36" customBuiltin="1"/>
    <cellStyle name="60% - Accent2 2" xfId="80"/>
    <cellStyle name="60% - Accent2 2 2" xfId="138"/>
    <cellStyle name="60% - Accent3" xfId="38" builtinId="40" customBuiltin="1"/>
    <cellStyle name="60% - Accent3 2" xfId="81"/>
    <cellStyle name="60% - Accent3 2 2" xfId="139"/>
    <cellStyle name="60% - Accent4" xfId="42" builtinId="44" customBuiltin="1"/>
    <cellStyle name="60% - Accent4 2" xfId="82"/>
    <cellStyle name="60% - Accent4 2 2" xfId="140"/>
    <cellStyle name="60% - Accent5" xfId="46" builtinId="48" customBuiltin="1"/>
    <cellStyle name="60% - Accent5 2" xfId="83"/>
    <cellStyle name="60% - Accent5 2 2" xfId="141"/>
    <cellStyle name="60% - Accent6" xfId="50" builtinId="52" customBuiltin="1"/>
    <cellStyle name="60% - Accent6 2" xfId="84"/>
    <cellStyle name="60% - Accent6 2 2" xfId="142"/>
    <cellStyle name="Accent1" xfId="27" builtinId="29" customBuiltin="1"/>
    <cellStyle name="Accent1 2" xfId="85"/>
    <cellStyle name="Accent1 2 2" xfId="143"/>
    <cellStyle name="Accent2" xfId="31" builtinId="33" customBuiltin="1"/>
    <cellStyle name="Accent2 2" xfId="86"/>
    <cellStyle name="Accent2 2 2" xfId="144"/>
    <cellStyle name="Accent3" xfId="35" builtinId="37" customBuiltin="1"/>
    <cellStyle name="Accent3 2" xfId="87"/>
    <cellStyle name="Accent3 2 2" xfId="145"/>
    <cellStyle name="Accent4" xfId="39" builtinId="41" customBuiltin="1"/>
    <cellStyle name="Accent4 2" xfId="88"/>
    <cellStyle name="Accent4 2 2" xfId="146"/>
    <cellStyle name="Accent5" xfId="43" builtinId="45" customBuiltin="1"/>
    <cellStyle name="Accent5 2" xfId="89"/>
    <cellStyle name="Accent5 2 2" xfId="147"/>
    <cellStyle name="Accent6" xfId="47" builtinId="49" customBuiltin="1"/>
    <cellStyle name="Accent6 2" xfId="90"/>
    <cellStyle name="Accent6 2 2" xfId="148"/>
    <cellStyle name="Bad" xfId="16" builtinId="27" customBuiltin="1"/>
    <cellStyle name="Bad 2" xfId="91"/>
    <cellStyle name="Bad 2 2" xfId="149"/>
    <cellStyle name="Calculation" xfId="20" builtinId="22" customBuiltin="1"/>
    <cellStyle name="Calculation 2" xfId="92"/>
    <cellStyle name="Calculation 2 2" xfId="150"/>
    <cellStyle name="Check Cell" xfId="22" builtinId="23" customBuiltin="1"/>
    <cellStyle name="Check Cell 2" xfId="93"/>
    <cellStyle name="Check Cell 2 2" xfId="151"/>
    <cellStyle name="Comma" xfId="1" builtinId="3"/>
    <cellStyle name="Comma 2" xfId="5"/>
    <cellStyle name="Comma 2 2" xfId="9"/>
    <cellStyle name="Comma 2 2 2" xfId="108"/>
    <cellStyle name="Comma 2 2 3" xfId="154"/>
    <cellStyle name="Comma 2 3" xfId="153"/>
    <cellStyle name="Comma 3" xfId="8"/>
    <cellStyle name="Comma 3 2" xfId="73"/>
    <cellStyle name="Comma 3 2 2" xfId="156"/>
    <cellStyle name="Comma 3 3" xfId="57"/>
    <cellStyle name="Comma 3 3 2" xfId="157"/>
    <cellStyle name="Comma 3 4" xfId="52"/>
    <cellStyle name="Comma 3 5" xfId="155"/>
    <cellStyle name="Comma 4" xfId="3"/>
    <cellStyle name="Comma 4 2" xfId="56"/>
    <cellStyle name="Comma 4 3" xfId="158"/>
    <cellStyle name="Comma 5" xfId="159"/>
    <cellStyle name="Comma 6" xfId="152"/>
    <cellStyle name="Explanatory Text" xfId="25" builtinId="53" customBuiltin="1"/>
    <cellStyle name="Explanatory Text 2" xfId="94"/>
    <cellStyle name="Explanatory Text 2 2" xfId="160"/>
    <cellStyle name="Good" xfId="15" builtinId="26" customBuiltin="1"/>
    <cellStyle name="Good 2" xfId="95"/>
    <cellStyle name="Good 2 2" xfId="161"/>
    <cellStyle name="Heading 1" xfId="11" builtinId="16" customBuiltin="1"/>
    <cellStyle name="Heading 1 2" xfId="96"/>
    <cellStyle name="Heading 1 2 2" xfId="162"/>
    <cellStyle name="Heading 2" xfId="12" builtinId="17" customBuiltin="1"/>
    <cellStyle name="Heading 2 2" xfId="97"/>
    <cellStyle name="Heading 2 2 2" xfId="163"/>
    <cellStyle name="Heading 3" xfId="13" builtinId="18" customBuiltin="1"/>
    <cellStyle name="Heading 3 2" xfId="98"/>
    <cellStyle name="Heading 3 2 2" xfId="164"/>
    <cellStyle name="Heading 4" xfId="14" builtinId="19" customBuiltin="1"/>
    <cellStyle name="Heading 4 2" xfId="99"/>
    <cellStyle name="Heading 4 2 2" xfId="165"/>
    <cellStyle name="Input" xfId="18" builtinId="20" customBuiltin="1"/>
    <cellStyle name="Input 2" xfId="100"/>
    <cellStyle name="Input 2 2" xfId="166"/>
    <cellStyle name="Linked Cell" xfId="21" builtinId="24" customBuiltin="1"/>
    <cellStyle name="Linked Cell 2" xfId="101"/>
    <cellStyle name="Linked Cell 2 2" xfId="167"/>
    <cellStyle name="Neutral" xfId="17" builtinId="28" customBuiltin="1"/>
    <cellStyle name="Neutral 2" xfId="102"/>
    <cellStyle name="Neutral 2 2" xfId="168"/>
    <cellStyle name="Normal" xfId="0" builtinId="0"/>
    <cellStyle name="Normal 2" xfId="4"/>
    <cellStyle name="Normal 2 2" xfId="72"/>
    <cellStyle name="Normal 2 2 2" xfId="170"/>
    <cellStyle name="Normal 2 3" xfId="58"/>
    <cellStyle name="Normal 2 3 2" xfId="171"/>
    <cellStyle name="Normal 2 4" xfId="51"/>
    <cellStyle name="Normal 2 5" xfId="169"/>
    <cellStyle name="Normal 3" xfId="6"/>
    <cellStyle name="Normal 3 2" xfId="74"/>
    <cellStyle name="Normal 3 2 2" xfId="110"/>
    <cellStyle name="Normal 3 2 3" xfId="109"/>
    <cellStyle name="Normal 3 2 4" xfId="173"/>
    <cellStyle name="Normal 3 3" xfId="53"/>
    <cellStyle name="Normal 3 4" xfId="172"/>
    <cellStyle name="Normal 4" xfId="7"/>
    <cellStyle name="Normal 4 2" xfId="55"/>
    <cellStyle name="Normal 4 3" xfId="174"/>
    <cellStyle name="Normal 5" xfId="2"/>
    <cellStyle name="Normal 5 2" xfId="76"/>
    <cellStyle name="Normal 5 3" xfId="78"/>
    <cellStyle name="Normal 5 4" xfId="175"/>
    <cellStyle name="Normal 6" xfId="77"/>
    <cellStyle name="Normal 6 2" xfId="107"/>
    <cellStyle name="Normal 7" xfId="111"/>
    <cellStyle name="Normal 8" xfId="112"/>
    <cellStyle name="Note" xfId="24" builtinId="10" customBuiltin="1"/>
    <cellStyle name="Note 2" xfId="54"/>
    <cellStyle name="Note 2 2" xfId="75"/>
    <cellStyle name="Note 2 2 2" xfId="177"/>
    <cellStyle name="Note 2 3" xfId="176"/>
    <cellStyle name="Note 3" xfId="59"/>
    <cellStyle name="Note 3 2" xfId="178"/>
    <cellStyle name="Output" xfId="19" builtinId="21" customBuiltin="1"/>
    <cellStyle name="Output 2" xfId="103"/>
    <cellStyle name="Output 2 2" xfId="179"/>
    <cellStyle name="Title" xfId="10" builtinId="15" customBuiltin="1"/>
    <cellStyle name="Title 2" xfId="104"/>
    <cellStyle name="Title 2 2" xfId="180"/>
    <cellStyle name="Total" xfId="26" builtinId="25" customBuiltin="1"/>
    <cellStyle name="Total 2" xfId="105"/>
    <cellStyle name="Total 2 2" xfId="181"/>
    <cellStyle name="Warning Text" xfId="23" builtinId="11" customBuiltin="1"/>
    <cellStyle name="Warning Text 2" xfId="106"/>
    <cellStyle name="Warning Text 2 2" xfId="182"/>
    <cellStyle name="จุลภาค 2" xfId="183"/>
  </cellStyles>
  <dxfs count="16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workbookViewId="0">
      <pane xSplit="1" ySplit="5" topLeftCell="B6" activePane="bottomRight" state="frozen"/>
      <selection activeCell="H29" sqref="H29"/>
      <selection pane="topRight" activeCell="H29" sqref="H29"/>
      <selection pane="bottomLeft" activeCell="H29" sqref="H29"/>
      <selection pane="bottomRight" activeCell="K16" sqref="K16"/>
    </sheetView>
  </sheetViews>
  <sheetFormatPr defaultRowHeight="14.25"/>
  <cols>
    <col min="1" max="1" width="16" bestFit="1" customWidth="1"/>
    <col min="2" max="2" width="8.625" bestFit="1" customWidth="1"/>
    <col min="3" max="3" width="9.125" customWidth="1"/>
    <col min="4" max="4" width="7.25" customWidth="1"/>
    <col min="6" max="6" width="7.75" bestFit="1" customWidth="1"/>
    <col min="7" max="8" width="12.125" bestFit="1" customWidth="1"/>
    <col min="9" max="11" width="11.125" bestFit="1" customWidth="1"/>
    <col min="12" max="13" width="8.625" bestFit="1" customWidth="1"/>
    <col min="15" max="15" width="9.875" bestFit="1" customWidth="1"/>
    <col min="16" max="16" width="7.75" bestFit="1" customWidth="1"/>
    <col min="17" max="17" width="6.375" bestFit="1" customWidth="1"/>
    <col min="18" max="18" width="6.875" bestFit="1" customWidth="1"/>
    <col min="19" max="19" width="7.5" bestFit="1" customWidth="1"/>
    <col min="20" max="20" width="9.375" bestFit="1" customWidth="1"/>
    <col min="21" max="21" width="7.75" bestFit="1" customWidth="1"/>
    <col min="22" max="22" width="11.625" bestFit="1" customWidth="1"/>
    <col min="23" max="23" width="10.75" bestFit="1" customWidth="1"/>
    <col min="24" max="24" width="9.875" bestFit="1" customWidth="1"/>
    <col min="25" max="25" width="11.625" bestFit="1" customWidth="1"/>
    <col min="26" max="26" width="9.875" bestFit="1" customWidth="1"/>
  </cols>
  <sheetData>
    <row r="1" spans="1:26" s="126" customFormat="1"/>
    <row r="2" spans="1:26" ht="21">
      <c r="A2" s="80"/>
      <c r="B2" s="398" t="s">
        <v>134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80"/>
      <c r="W2" s="70"/>
      <c r="X2" s="70"/>
      <c r="Y2" s="70"/>
      <c r="Z2" s="69"/>
    </row>
    <row r="3" spans="1:26" ht="18.75">
      <c r="A3" s="409" t="s">
        <v>25</v>
      </c>
      <c r="B3" s="411" t="s">
        <v>27</v>
      </c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0" t="s">
        <v>135</v>
      </c>
      <c r="W3" s="410"/>
      <c r="X3" s="410"/>
      <c r="Y3" s="410"/>
      <c r="Z3" s="410"/>
    </row>
    <row r="4" spans="1:26" ht="18.75">
      <c r="A4" s="409"/>
      <c r="B4" s="412" t="s">
        <v>28</v>
      </c>
      <c r="C4" s="412"/>
      <c r="D4" s="412"/>
      <c r="E4" s="412"/>
      <c r="F4" s="412"/>
      <c r="G4" s="413" t="s">
        <v>96</v>
      </c>
      <c r="H4" s="413"/>
      <c r="I4" s="413"/>
      <c r="J4" s="413"/>
      <c r="K4" s="413"/>
      <c r="L4" s="414" t="s">
        <v>29</v>
      </c>
      <c r="M4" s="414"/>
      <c r="N4" s="414"/>
      <c r="O4" s="414"/>
      <c r="P4" s="414"/>
      <c r="Q4" s="415" t="s">
        <v>30</v>
      </c>
      <c r="R4" s="415"/>
      <c r="S4" s="415"/>
      <c r="T4" s="415"/>
      <c r="U4" s="415"/>
      <c r="V4" s="410"/>
      <c r="W4" s="410"/>
      <c r="X4" s="410"/>
      <c r="Y4" s="410"/>
      <c r="Z4" s="410"/>
    </row>
    <row r="5" spans="1:26" ht="21">
      <c r="A5" s="409"/>
      <c r="B5" s="275" t="s">
        <v>36</v>
      </c>
      <c r="C5" s="293" t="s">
        <v>32</v>
      </c>
      <c r="D5" s="294" t="s">
        <v>33</v>
      </c>
      <c r="E5" s="18" t="s">
        <v>34</v>
      </c>
      <c r="F5" s="295" t="s">
        <v>35</v>
      </c>
      <c r="G5" s="301" t="s">
        <v>36</v>
      </c>
      <c r="H5" s="293" t="s">
        <v>32</v>
      </c>
      <c r="I5" s="294" t="s">
        <v>33</v>
      </c>
      <c r="J5" s="293" t="s">
        <v>34</v>
      </c>
      <c r="K5" s="295" t="s">
        <v>35</v>
      </c>
      <c r="L5" s="289" t="s">
        <v>36</v>
      </c>
      <c r="M5" s="293" t="s">
        <v>32</v>
      </c>
      <c r="N5" s="294" t="s">
        <v>33</v>
      </c>
      <c r="O5" s="18" t="s">
        <v>34</v>
      </c>
      <c r="P5" s="295" t="s">
        <v>35</v>
      </c>
      <c r="Q5" s="300" t="s">
        <v>36</v>
      </c>
      <c r="R5" s="71" t="s">
        <v>32</v>
      </c>
      <c r="S5" s="72" t="s">
        <v>33</v>
      </c>
      <c r="T5" s="214" t="s">
        <v>34</v>
      </c>
      <c r="U5" s="74" t="s">
        <v>35</v>
      </c>
      <c r="V5" s="276" t="s">
        <v>31</v>
      </c>
      <c r="W5" s="214" t="s">
        <v>32</v>
      </c>
      <c r="X5" s="72" t="s">
        <v>33</v>
      </c>
      <c r="Y5" s="73" t="s">
        <v>34</v>
      </c>
      <c r="Z5" s="74" t="s">
        <v>35</v>
      </c>
    </row>
    <row r="6" spans="1:26" ht="21">
      <c r="A6" s="91" t="s">
        <v>9</v>
      </c>
      <c r="B6" s="84">
        <f>C6+D6+E6+F6</f>
        <v>12512</v>
      </c>
      <c r="C6" s="296">
        <v>9428</v>
      </c>
      <c r="D6" s="296">
        <v>1204</v>
      </c>
      <c r="E6" s="296">
        <v>1621</v>
      </c>
      <c r="F6" s="296">
        <v>259</v>
      </c>
      <c r="G6" s="298">
        <f>H6+I6+J6+K6</f>
        <v>25889.576300000001</v>
      </c>
      <c r="H6" s="299">
        <v>20217.763800000001</v>
      </c>
      <c r="I6" s="299">
        <v>1797.1094000000001</v>
      </c>
      <c r="J6" s="299">
        <v>3406.5572000000002</v>
      </c>
      <c r="K6" s="299">
        <v>468.14589999999998</v>
      </c>
      <c r="L6" s="297">
        <f>M6+N6+O6+P6</f>
        <v>77622</v>
      </c>
      <c r="M6" s="296">
        <v>58102</v>
      </c>
      <c r="N6" s="296">
        <v>6444</v>
      </c>
      <c r="O6" s="296">
        <v>11793</v>
      </c>
      <c r="P6" s="296">
        <v>1283</v>
      </c>
      <c r="Q6" s="213">
        <f>G6/B6</f>
        <v>2.0691796914961635</v>
      </c>
      <c r="R6" s="78">
        <f>H6/C6</f>
        <v>2.1444382477725923</v>
      </c>
      <c r="S6" s="78">
        <f>I6/D6</f>
        <v>1.4926157807308971</v>
      </c>
      <c r="T6" s="78">
        <f>J6/E6</f>
        <v>2.1015158544108576</v>
      </c>
      <c r="U6" s="78">
        <f>K6/F6</f>
        <v>1.8075131274131273</v>
      </c>
      <c r="V6" s="82">
        <f>W6+X6+Y6+Z6</f>
        <v>240510</v>
      </c>
      <c r="W6" s="83">
        <v>156361</v>
      </c>
      <c r="X6" s="83">
        <v>25029</v>
      </c>
      <c r="Y6" s="83">
        <v>46743</v>
      </c>
      <c r="Z6" s="371">
        <v>12377</v>
      </c>
    </row>
    <row r="7" spans="1:26" ht="21">
      <c r="A7" s="91" t="s">
        <v>10</v>
      </c>
      <c r="B7" s="84">
        <f t="shared" ref="B7:B23" si="0">C7+D7+E7+F7</f>
        <v>1854</v>
      </c>
      <c r="C7" s="296">
        <v>1727</v>
      </c>
      <c r="D7" s="296">
        <v>53</v>
      </c>
      <c r="E7" s="296">
        <v>64</v>
      </c>
      <c r="F7" s="296">
        <v>10</v>
      </c>
      <c r="G7" s="298">
        <f t="shared" ref="G7:G23" si="1">H7+I7+J7+K7</f>
        <v>907.95220000000006</v>
      </c>
      <c r="H7" s="299">
        <v>846.95880000000011</v>
      </c>
      <c r="I7" s="299">
        <v>21.926100000000002</v>
      </c>
      <c r="J7" s="299">
        <v>34.379199999999997</v>
      </c>
      <c r="K7" s="299">
        <v>4.6881000000000004</v>
      </c>
      <c r="L7" s="297">
        <f>SUM(M7:P7)</f>
        <v>4043</v>
      </c>
      <c r="M7" s="296">
        <v>3769</v>
      </c>
      <c r="N7" s="296">
        <v>88</v>
      </c>
      <c r="O7" s="296">
        <v>166</v>
      </c>
      <c r="P7" s="296">
        <v>20</v>
      </c>
      <c r="Q7" s="213">
        <f t="shared" ref="Q7:Q24" si="2">G7/B7</f>
        <v>0.48972610571736791</v>
      </c>
      <c r="R7" s="78">
        <f t="shared" ref="R7:R24" si="3">H7/C7</f>
        <v>0.49042200347423281</v>
      </c>
      <c r="S7" s="78">
        <f t="shared" ref="S7:S24" si="4">I7/D7</f>
        <v>0.41370000000000001</v>
      </c>
      <c r="T7" s="78">
        <f t="shared" ref="T7:T24" si="5">J7/E7</f>
        <v>0.53717499999999996</v>
      </c>
      <c r="U7" s="78">
        <f t="shared" ref="U7:U24" si="6">K7/F7</f>
        <v>0.46881000000000006</v>
      </c>
      <c r="V7" s="82">
        <f t="shared" ref="V7:V23" si="7">W7+X7+Y7+Z7</f>
        <v>26282</v>
      </c>
      <c r="W7" s="83">
        <v>22524</v>
      </c>
      <c r="X7" s="83">
        <v>1379</v>
      </c>
      <c r="Y7" s="83">
        <v>1528</v>
      </c>
      <c r="Z7" s="79">
        <v>851</v>
      </c>
    </row>
    <row r="8" spans="1:26" ht="21">
      <c r="A8" s="81" t="s">
        <v>11</v>
      </c>
      <c r="B8" s="84">
        <f t="shared" si="0"/>
        <v>666</v>
      </c>
      <c r="C8" s="296">
        <v>550</v>
      </c>
      <c r="D8" s="296">
        <v>31</v>
      </c>
      <c r="E8" s="296">
        <v>63</v>
      </c>
      <c r="F8" s="296">
        <v>22</v>
      </c>
      <c r="G8" s="298">
        <f t="shared" si="1"/>
        <v>408.28859999999997</v>
      </c>
      <c r="H8" s="299">
        <v>337.4683</v>
      </c>
      <c r="I8" s="299">
        <v>19.583600000000001</v>
      </c>
      <c r="J8" s="299">
        <v>39.057400000000001</v>
      </c>
      <c r="K8" s="299">
        <v>12.1793</v>
      </c>
      <c r="L8" s="297">
        <f t="shared" ref="L8:L20" si="8">M8+N8+O8+P8</f>
        <v>1839</v>
      </c>
      <c r="M8" s="296">
        <v>1485</v>
      </c>
      <c r="N8" s="296">
        <v>85</v>
      </c>
      <c r="O8" s="296">
        <v>208</v>
      </c>
      <c r="P8" s="296">
        <v>61</v>
      </c>
      <c r="Q8" s="213">
        <f t="shared" si="2"/>
        <v>0.61304594594594586</v>
      </c>
      <c r="R8" s="78">
        <f t="shared" si="3"/>
        <v>0.61357872727272722</v>
      </c>
      <c r="S8" s="78">
        <f t="shared" si="4"/>
        <v>0.63172903225806454</v>
      </c>
      <c r="T8" s="78">
        <f t="shared" si="5"/>
        <v>0.61995873015873015</v>
      </c>
      <c r="U8" s="78">
        <f t="shared" si="6"/>
        <v>0.5536045454545454</v>
      </c>
      <c r="V8" s="82">
        <f t="shared" si="7"/>
        <v>17296</v>
      </c>
      <c r="W8" s="83">
        <v>13815</v>
      </c>
      <c r="X8" s="83">
        <v>626</v>
      </c>
      <c r="Y8" s="83">
        <v>1929</v>
      </c>
      <c r="Z8" s="79">
        <v>926</v>
      </c>
    </row>
    <row r="9" spans="1:26" ht="21">
      <c r="A9" s="81" t="s">
        <v>37</v>
      </c>
      <c r="B9" s="84">
        <f t="shared" si="0"/>
        <v>2337</v>
      </c>
      <c r="C9" s="296">
        <v>1907</v>
      </c>
      <c r="D9" s="296">
        <v>51</v>
      </c>
      <c r="E9" s="296">
        <v>112</v>
      </c>
      <c r="F9" s="296">
        <v>267</v>
      </c>
      <c r="G9" s="298">
        <f t="shared" si="1"/>
        <v>1570.6889000000001</v>
      </c>
      <c r="H9" s="299">
        <v>1212.8422</v>
      </c>
      <c r="I9" s="299">
        <v>28.048000000000002</v>
      </c>
      <c r="J9" s="299">
        <v>93.480799999999988</v>
      </c>
      <c r="K9" s="299">
        <v>236.31789999999998</v>
      </c>
      <c r="L9" s="297">
        <f t="shared" si="8"/>
        <v>5670</v>
      </c>
      <c r="M9" s="296">
        <v>4615</v>
      </c>
      <c r="N9" s="296">
        <v>139</v>
      </c>
      <c r="O9" s="296">
        <v>267</v>
      </c>
      <c r="P9" s="296">
        <v>649</v>
      </c>
      <c r="Q9" s="213">
        <f t="shared" si="2"/>
        <v>0.67209623448866074</v>
      </c>
      <c r="R9" s="78">
        <f t="shared" si="3"/>
        <v>0.63599486103828007</v>
      </c>
      <c r="S9" s="78">
        <f t="shared" si="4"/>
        <v>0.54996078431372553</v>
      </c>
      <c r="T9" s="78">
        <f t="shared" si="5"/>
        <v>0.83464999999999989</v>
      </c>
      <c r="U9" s="78">
        <f t="shared" si="6"/>
        <v>0.88508576779026205</v>
      </c>
      <c r="V9" s="82">
        <f t="shared" si="7"/>
        <v>35856</v>
      </c>
      <c r="W9" s="83">
        <v>26717</v>
      </c>
      <c r="X9" s="83">
        <v>1736</v>
      </c>
      <c r="Y9" s="83">
        <v>4477</v>
      </c>
      <c r="Z9" s="79">
        <v>2926</v>
      </c>
    </row>
    <row r="10" spans="1:26" ht="21">
      <c r="A10" s="91" t="s">
        <v>12</v>
      </c>
      <c r="B10" s="84">
        <f t="shared" si="0"/>
        <v>2683</v>
      </c>
      <c r="C10" s="296">
        <v>2033</v>
      </c>
      <c r="D10" s="296">
        <v>137</v>
      </c>
      <c r="E10" s="296">
        <v>365</v>
      </c>
      <c r="F10" s="296">
        <v>148</v>
      </c>
      <c r="G10" s="298">
        <f t="shared" si="1"/>
        <v>2147.5987</v>
      </c>
      <c r="H10" s="299">
        <v>1631.6471999999999</v>
      </c>
      <c r="I10" s="299">
        <v>97.5411</v>
      </c>
      <c r="J10" s="299">
        <v>289.54300000000001</v>
      </c>
      <c r="K10" s="299">
        <v>128.8674</v>
      </c>
      <c r="L10" s="297">
        <f t="shared" si="8"/>
        <v>8022</v>
      </c>
      <c r="M10" s="296">
        <v>6305</v>
      </c>
      <c r="N10" s="296">
        <v>347</v>
      </c>
      <c r="O10" s="296">
        <v>974</v>
      </c>
      <c r="P10" s="296">
        <v>396</v>
      </c>
      <c r="Q10" s="213">
        <f t="shared" si="2"/>
        <v>0.8004467759970183</v>
      </c>
      <c r="R10" s="78">
        <f t="shared" si="3"/>
        <v>0.80258101328086562</v>
      </c>
      <c r="S10" s="78">
        <f t="shared" si="4"/>
        <v>0.71197883211678836</v>
      </c>
      <c r="T10" s="78">
        <f t="shared" si="5"/>
        <v>0.79326849315068493</v>
      </c>
      <c r="U10" s="78">
        <f t="shared" si="6"/>
        <v>0.87072567567567571</v>
      </c>
      <c r="V10" s="82">
        <f t="shared" si="7"/>
        <v>37902</v>
      </c>
      <c r="W10" s="83">
        <v>27798</v>
      </c>
      <c r="X10" s="83">
        <v>2481</v>
      </c>
      <c r="Y10" s="83">
        <v>4585</v>
      </c>
      <c r="Z10" s="87">
        <v>3038</v>
      </c>
    </row>
    <row r="11" spans="1:26" ht="21">
      <c r="A11" s="81" t="s">
        <v>13</v>
      </c>
      <c r="B11" s="84">
        <f t="shared" si="0"/>
        <v>843</v>
      </c>
      <c r="C11" s="296">
        <v>722</v>
      </c>
      <c r="D11" s="296">
        <v>23</v>
      </c>
      <c r="E11" s="296">
        <v>83</v>
      </c>
      <c r="F11" s="296">
        <v>15</v>
      </c>
      <c r="G11" s="298">
        <f t="shared" si="1"/>
        <v>509.21339999999998</v>
      </c>
      <c r="H11" s="299">
        <v>434.19279999999998</v>
      </c>
      <c r="I11" s="299">
        <v>12.8689</v>
      </c>
      <c r="J11" s="299">
        <v>56.332599999999999</v>
      </c>
      <c r="K11" s="299">
        <v>5.8190999999999997</v>
      </c>
      <c r="L11" s="297">
        <f t="shared" si="8"/>
        <v>2541</v>
      </c>
      <c r="M11" s="296">
        <v>2182</v>
      </c>
      <c r="N11" s="296">
        <v>44</v>
      </c>
      <c r="O11" s="296">
        <v>289</v>
      </c>
      <c r="P11" s="296">
        <v>26</v>
      </c>
      <c r="Q11" s="213">
        <f t="shared" si="2"/>
        <v>0.60404911032028463</v>
      </c>
      <c r="R11" s="78">
        <f t="shared" si="3"/>
        <v>0.60137506925207751</v>
      </c>
      <c r="S11" s="78">
        <f t="shared" si="4"/>
        <v>0.55951739130434786</v>
      </c>
      <c r="T11" s="78">
        <f t="shared" si="5"/>
        <v>0.67870602409638559</v>
      </c>
      <c r="U11" s="78">
        <f t="shared" si="6"/>
        <v>0.38794000000000001</v>
      </c>
      <c r="V11" s="82">
        <f t="shared" si="7"/>
        <v>28021</v>
      </c>
      <c r="W11" s="371">
        <v>21773</v>
      </c>
      <c r="X11" s="83">
        <v>1026</v>
      </c>
      <c r="Y11" s="371">
        <v>3592</v>
      </c>
      <c r="Z11" s="87">
        <v>1630</v>
      </c>
    </row>
    <row r="12" spans="1:26" ht="21">
      <c r="A12" s="81" t="s">
        <v>14</v>
      </c>
      <c r="B12" s="84">
        <f t="shared" si="0"/>
        <v>329</v>
      </c>
      <c r="C12" s="296">
        <v>277</v>
      </c>
      <c r="D12" s="296">
        <v>9</v>
      </c>
      <c r="E12" s="296">
        <v>36</v>
      </c>
      <c r="F12" s="296">
        <v>7</v>
      </c>
      <c r="G12" s="298">
        <f t="shared" si="1"/>
        <v>181.5829</v>
      </c>
      <c r="H12" s="299">
        <v>151.9359</v>
      </c>
      <c r="I12" s="299">
        <v>4.3571</v>
      </c>
      <c r="J12" s="299">
        <v>20.625900000000001</v>
      </c>
      <c r="K12" s="299">
        <v>4.6639999999999997</v>
      </c>
      <c r="L12" s="297">
        <f t="shared" si="8"/>
        <v>984</v>
      </c>
      <c r="M12" s="296">
        <v>853</v>
      </c>
      <c r="N12" s="296">
        <v>13</v>
      </c>
      <c r="O12" s="296">
        <v>106</v>
      </c>
      <c r="P12" s="296">
        <v>12</v>
      </c>
      <c r="Q12" s="213">
        <f t="shared" si="2"/>
        <v>0.5519237082066869</v>
      </c>
      <c r="R12" s="78">
        <f t="shared" si="3"/>
        <v>0.54850505415162454</v>
      </c>
      <c r="S12" s="78">
        <f t="shared" si="4"/>
        <v>0.48412222222222223</v>
      </c>
      <c r="T12" s="78">
        <f t="shared" si="5"/>
        <v>0.57294166666666668</v>
      </c>
      <c r="U12" s="78">
        <f t="shared" si="6"/>
        <v>0.66628571428571426</v>
      </c>
      <c r="V12" s="82">
        <f t="shared" si="7"/>
        <v>8489</v>
      </c>
      <c r="W12" s="83">
        <v>6467</v>
      </c>
      <c r="X12" s="83">
        <v>298</v>
      </c>
      <c r="Y12" s="83">
        <v>1020</v>
      </c>
      <c r="Z12" s="79">
        <v>704</v>
      </c>
    </row>
    <row r="13" spans="1:26" ht="21">
      <c r="A13" s="81" t="s">
        <v>15</v>
      </c>
      <c r="B13" s="84">
        <f t="shared" si="0"/>
        <v>5012</v>
      </c>
      <c r="C13" s="296">
        <v>4053</v>
      </c>
      <c r="D13" s="296">
        <v>259</v>
      </c>
      <c r="E13" s="296">
        <v>529</v>
      </c>
      <c r="F13" s="296">
        <v>171</v>
      </c>
      <c r="G13" s="298">
        <f t="shared" si="1"/>
        <v>6543.4167000000007</v>
      </c>
      <c r="H13" s="299">
        <v>5249.6388000000006</v>
      </c>
      <c r="I13" s="299">
        <v>329.87909999999999</v>
      </c>
      <c r="J13" s="299">
        <v>710.09429999999998</v>
      </c>
      <c r="K13" s="299">
        <v>253.80450000000002</v>
      </c>
      <c r="L13" s="297">
        <f t="shared" si="8"/>
        <v>18478</v>
      </c>
      <c r="M13" s="296">
        <v>14921</v>
      </c>
      <c r="N13" s="296">
        <v>871</v>
      </c>
      <c r="O13" s="296">
        <v>1898</v>
      </c>
      <c r="P13" s="296">
        <v>788</v>
      </c>
      <c r="Q13" s="213">
        <f t="shared" si="2"/>
        <v>1.3055500199521151</v>
      </c>
      <c r="R13" s="78">
        <f t="shared" si="3"/>
        <v>1.2952476683937826</v>
      </c>
      <c r="S13" s="78">
        <f t="shared" si="4"/>
        <v>1.2736644787644786</v>
      </c>
      <c r="T13" s="78">
        <f t="shared" si="5"/>
        <v>1.3423332703213611</v>
      </c>
      <c r="U13" s="78">
        <f t="shared" si="6"/>
        <v>1.4842368421052632</v>
      </c>
      <c r="V13" s="82">
        <f t="shared" si="7"/>
        <v>72162</v>
      </c>
      <c r="W13" s="83">
        <v>54231</v>
      </c>
      <c r="X13" s="83">
        <v>4114</v>
      </c>
      <c r="Y13" s="83">
        <v>8992</v>
      </c>
      <c r="Z13" s="88">
        <v>4825</v>
      </c>
    </row>
    <row r="14" spans="1:26" ht="21">
      <c r="A14" s="81" t="s">
        <v>16</v>
      </c>
      <c r="B14" s="84">
        <f t="shared" si="0"/>
        <v>898</v>
      </c>
      <c r="C14" s="296">
        <v>742</v>
      </c>
      <c r="D14" s="296">
        <v>36</v>
      </c>
      <c r="E14" s="296">
        <v>89</v>
      </c>
      <c r="F14" s="296">
        <v>31</v>
      </c>
      <c r="G14" s="298">
        <f t="shared" si="1"/>
        <v>594.2799</v>
      </c>
      <c r="H14" s="299">
        <v>489.5686</v>
      </c>
      <c r="I14" s="299">
        <v>21.662300000000002</v>
      </c>
      <c r="J14" s="299">
        <v>62.691100000000006</v>
      </c>
      <c r="K14" s="299">
        <v>20.357900000000001</v>
      </c>
      <c r="L14" s="297">
        <f t="shared" si="8"/>
        <v>2456</v>
      </c>
      <c r="M14" s="296">
        <v>2014</v>
      </c>
      <c r="N14" s="296">
        <v>88</v>
      </c>
      <c r="O14" s="296">
        <v>298</v>
      </c>
      <c r="P14" s="296">
        <v>56</v>
      </c>
      <c r="Q14" s="213">
        <f t="shared" si="2"/>
        <v>0.66178162583518929</v>
      </c>
      <c r="R14" s="78">
        <f t="shared" si="3"/>
        <v>0.65979595687331538</v>
      </c>
      <c r="S14" s="78">
        <f t="shared" si="4"/>
        <v>0.60173055555555566</v>
      </c>
      <c r="T14" s="78">
        <f t="shared" si="5"/>
        <v>0.70439438202247195</v>
      </c>
      <c r="U14" s="78">
        <f t="shared" si="6"/>
        <v>0.6567064516129032</v>
      </c>
      <c r="V14" s="82">
        <f t="shared" si="7"/>
        <v>23107</v>
      </c>
      <c r="W14" s="83">
        <v>18273</v>
      </c>
      <c r="X14" s="83">
        <v>737</v>
      </c>
      <c r="Y14" s="83">
        <v>1632</v>
      </c>
      <c r="Z14" s="87">
        <v>2465</v>
      </c>
    </row>
    <row r="15" spans="1:26" ht="21">
      <c r="A15" s="5" t="s">
        <v>100</v>
      </c>
      <c r="B15" s="84">
        <f t="shared" si="0"/>
        <v>3785</v>
      </c>
      <c r="C15" s="296">
        <v>3448</v>
      </c>
      <c r="D15" s="296">
        <v>66</v>
      </c>
      <c r="E15" s="296">
        <v>230</v>
      </c>
      <c r="F15" s="296">
        <v>41</v>
      </c>
      <c r="G15" s="298">
        <f t="shared" si="1"/>
        <v>1991.4244999999999</v>
      </c>
      <c r="H15" s="299">
        <v>1799.7032999999999</v>
      </c>
      <c r="I15" s="299">
        <v>41.128900000000002</v>
      </c>
      <c r="J15" s="299">
        <v>119.8732</v>
      </c>
      <c r="K15" s="299">
        <v>30.719099999999997</v>
      </c>
      <c r="L15" s="297">
        <f t="shared" si="8"/>
        <v>6922</v>
      </c>
      <c r="M15" s="296">
        <v>6235</v>
      </c>
      <c r="N15" s="296">
        <v>158</v>
      </c>
      <c r="O15" s="296">
        <v>440</v>
      </c>
      <c r="P15" s="296">
        <v>89</v>
      </c>
      <c r="Q15" s="213">
        <f t="shared" si="2"/>
        <v>0.5261359313077939</v>
      </c>
      <c r="R15" s="78">
        <f t="shared" si="3"/>
        <v>0.52195571345707659</v>
      </c>
      <c r="S15" s="78">
        <f t="shared" si="4"/>
        <v>0.62316515151515151</v>
      </c>
      <c r="T15" s="78">
        <f t="shared" si="5"/>
        <v>0.52118782608695646</v>
      </c>
      <c r="U15" s="78">
        <f t="shared" si="6"/>
        <v>0.74924634146341462</v>
      </c>
      <c r="V15" s="82">
        <f t="shared" si="7"/>
        <v>36884</v>
      </c>
      <c r="W15" s="83">
        <v>29524</v>
      </c>
      <c r="X15" s="83">
        <v>1615</v>
      </c>
      <c r="Y15" s="83">
        <v>3615</v>
      </c>
      <c r="Z15" s="79">
        <v>2130</v>
      </c>
    </row>
    <row r="16" spans="1:26" ht="21">
      <c r="A16" s="81" t="s">
        <v>17</v>
      </c>
      <c r="B16" s="84">
        <f t="shared" si="0"/>
        <v>3075</v>
      </c>
      <c r="C16" s="296">
        <v>2610</v>
      </c>
      <c r="D16" s="296">
        <v>97</v>
      </c>
      <c r="E16" s="296">
        <v>318</v>
      </c>
      <c r="F16" s="296">
        <v>50</v>
      </c>
      <c r="G16" s="298">
        <f t="shared" si="1"/>
        <v>1723.3747000000001</v>
      </c>
      <c r="H16" s="299">
        <v>1458.472</v>
      </c>
      <c r="I16" s="299">
        <v>51.426000000000002</v>
      </c>
      <c r="J16" s="299">
        <v>183.2106</v>
      </c>
      <c r="K16" s="299">
        <v>30.266100000000002</v>
      </c>
      <c r="L16" s="297">
        <f t="shared" si="8"/>
        <v>7211</v>
      </c>
      <c r="M16" s="296">
        <v>6183</v>
      </c>
      <c r="N16" s="296">
        <v>184</v>
      </c>
      <c r="O16" s="296">
        <v>734</v>
      </c>
      <c r="P16" s="296">
        <v>110</v>
      </c>
      <c r="Q16" s="213">
        <f t="shared" si="2"/>
        <v>0.56044705691056917</v>
      </c>
      <c r="R16" s="78">
        <f t="shared" si="3"/>
        <v>0.55880153256704979</v>
      </c>
      <c r="S16" s="78">
        <f t="shared" si="4"/>
        <v>0.53016494845360829</v>
      </c>
      <c r="T16" s="78">
        <f t="shared" si="5"/>
        <v>0.57613396226415092</v>
      </c>
      <c r="U16" s="78">
        <f t="shared" si="6"/>
        <v>0.60532200000000003</v>
      </c>
      <c r="V16" s="82">
        <f t="shared" si="7"/>
        <v>36146</v>
      </c>
      <c r="W16" s="83">
        <v>28288</v>
      </c>
      <c r="X16" s="83">
        <v>1461</v>
      </c>
      <c r="Y16" s="83">
        <v>4153</v>
      </c>
      <c r="Z16" s="87">
        <v>2244</v>
      </c>
    </row>
    <row r="17" spans="1:26" ht="21">
      <c r="A17" s="81" t="s">
        <v>18</v>
      </c>
      <c r="B17" s="84">
        <f t="shared" si="0"/>
        <v>1093</v>
      </c>
      <c r="C17" s="296">
        <v>918</v>
      </c>
      <c r="D17" s="296">
        <v>33</v>
      </c>
      <c r="E17" s="296">
        <v>111</v>
      </c>
      <c r="F17" s="296">
        <v>31</v>
      </c>
      <c r="G17" s="298">
        <f t="shared" si="1"/>
        <v>633.22820000000013</v>
      </c>
      <c r="H17" s="299">
        <v>540.40460000000007</v>
      </c>
      <c r="I17" s="299">
        <v>14.551299999999999</v>
      </c>
      <c r="J17" s="299">
        <v>63.447299999999998</v>
      </c>
      <c r="K17" s="299">
        <v>14.825000000000001</v>
      </c>
      <c r="L17" s="297">
        <f t="shared" si="8"/>
        <v>2911</v>
      </c>
      <c r="M17" s="296">
        <v>2523</v>
      </c>
      <c r="N17" s="296">
        <v>70</v>
      </c>
      <c r="O17" s="296">
        <v>273</v>
      </c>
      <c r="P17" s="296">
        <v>45</v>
      </c>
      <c r="Q17" s="213">
        <f t="shared" si="2"/>
        <v>0.57934876486733777</v>
      </c>
      <c r="R17" s="78">
        <f t="shared" si="3"/>
        <v>0.58867603485838793</v>
      </c>
      <c r="S17" s="78">
        <f t="shared" si="4"/>
        <v>0.44094848484848481</v>
      </c>
      <c r="T17" s="78">
        <f t="shared" si="5"/>
        <v>0.57159729729729725</v>
      </c>
      <c r="U17" s="78">
        <f t="shared" si="6"/>
        <v>0.47822580645161294</v>
      </c>
      <c r="V17" s="82">
        <f t="shared" si="7"/>
        <v>29520</v>
      </c>
      <c r="W17" s="83">
        <v>25159</v>
      </c>
      <c r="X17" s="83">
        <v>968</v>
      </c>
      <c r="Y17" s="83">
        <v>1981</v>
      </c>
      <c r="Z17" s="79">
        <v>1412</v>
      </c>
    </row>
    <row r="18" spans="1:26" ht="21">
      <c r="A18" s="91" t="s">
        <v>19</v>
      </c>
      <c r="B18" s="84">
        <f t="shared" si="0"/>
        <v>747</v>
      </c>
      <c r="C18" s="296">
        <v>626</v>
      </c>
      <c r="D18" s="296">
        <v>40</v>
      </c>
      <c r="E18" s="296">
        <v>57</v>
      </c>
      <c r="F18" s="296">
        <v>24</v>
      </c>
      <c r="G18" s="298">
        <f t="shared" si="1"/>
        <v>384.73539999999997</v>
      </c>
      <c r="H18" s="299">
        <v>325.05250000000001</v>
      </c>
      <c r="I18" s="299">
        <v>20.4848</v>
      </c>
      <c r="J18" s="299">
        <v>29.993299999999998</v>
      </c>
      <c r="K18" s="299">
        <v>9.2047999999999988</v>
      </c>
      <c r="L18" s="297">
        <f t="shared" si="8"/>
        <v>1923</v>
      </c>
      <c r="M18" s="296">
        <v>1638</v>
      </c>
      <c r="N18" s="296">
        <v>88</v>
      </c>
      <c r="O18" s="296">
        <v>164</v>
      </c>
      <c r="P18" s="296">
        <v>33</v>
      </c>
      <c r="Q18" s="213">
        <f t="shared" si="2"/>
        <v>0.51504069611780456</v>
      </c>
      <c r="R18" s="78">
        <f t="shared" si="3"/>
        <v>0.51925319488817889</v>
      </c>
      <c r="S18" s="78">
        <f t="shared" si="4"/>
        <v>0.51212000000000002</v>
      </c>
      <c r="T18" s="78">
        <f t="shared" si="5"/>
        <v>0.52619824561403505</v>
      </c>
      <c r="U18" s="78">
        <f t="shared" si="6"/>
        <v>0.38353333333333328</v>
      </c>
      <c r="V18" s="82">
        <f t="shared" si="7"/>
        <v>14355</v>
      </c>
      <c r="W18" s="83">
        <v>11106</v>
      </c>
      <c r="X18" s="83">
        <v>847</v>
      </c>
      <c r="Y18" s="83">
        <v>1467</v>
      </c>
      <c r="Z18" s="79">
        <v>935</v>
      </c>
    </row>
    <row r="19" spans="1:26" ht="21">
      <c r="A19" s="91" t="s">
        <v>20</v>
      </c>
      <c r="B19" s="84">
        <f t="shared" si="0"/>
        <v>1878</v>
      </c>
      <c r="C19" s="296">
        <v>1550</v>
      </c>
      <c r="D19" s="296">
        <v>101</v>
      </c>
      <c r="E19" s="296">
        <v>205</v>
      </c>
      <c r="F19" s="296">
        <v>22</v>
      </c>
      <c r="G19" s="298">
        <f t="shared" si="1"/>
        <v>937.49330000000009</v>
      </c>
      <c r="H19" s="299">
        <v>790.49850000000004</v>
      </c>
      <c r="I19" s="299">
        <v>44.818200000000004</v>
      </c>
      <c r="J19" s="299">
        <v>89.582099999999997</v>
      </c>
      <c r="K19" s="299">
        <v>12.5945</v>
      </c>
      <c r="L19" s="297">
        <f t="shared" si="8"/>
        <v>4906</v>
      </c>
      <c r="M19" s="296">
        <v>4142</v>
      </c>
      <c r="N19" s="296">
        <v>225</v>
      </c>
      <c r="O19" s="296">
        <v>476</v>
      </c>
      <c r="P19" s="296">
        <v>63</v>
      </c>
      <c r="Q19" s="213">
        <f t="shared" si="2"/>
        <v>0.49919771033013849</v>
      </c>
      <c r="R19" s="78">
        <f t="shared" si="3"/>
        <v>0.50999903225806453</v>
      </c>
      <c r="S19" s="78">
        <f t="shared" si="4"/>
        <v>0.44374455445544558</v>
      </c>
      <c r="T19" s="78">
        <f t="shared" si="5"/>
        <v>0.43698585365853659</v>
      </c>
      <c r="U19" s="78">
        <f t="shared" si="6"/>
        <v>0.57247727272727278</v>
      </c>
      <c r="V19" s="82">
        <f t="shared" si="7"/>
        <v>26315</v>
      </c>
      <c r="W19" s="83">
        <v>21215</v>
      </c>
      <c r="X19" s="83">
        <v>1115</v>
      </c>
      <c r="Y19" s="83">
        <v>3102</v>
      </c>
      <c r="Z19" s="89">
        <v>883</v>
      </c>
    </row>
    <row r="20" spans="1:26" ht="21">
      <c r="A20" s="81" t="s">
        <v>21</v>
      </c>
      <c r="B20" s="84">
        <f t="shared" si="0"/>
        <v>518</v>
      </c>
      <c r="C20" s="296">
        <v>456</v>
      </c>
      <c r="D20" s="296">
        <v>16</v>
      </c>
      <c r="E20" s="296">
        <v>21</v>
      </c>
      <c r="F20" s="296">
        <v>25</v>
      </c>
      <c r="G20" s="298">
        <f t="shared" si="1"/>
        <v>376.72590000000002</v>
      </c>
      <c r="H20" s="299">
        <v>322.39670000000001</v>
      </c>
      <c r="I20" s="299">
        <v>11.0283</v>
      </c>
      <c r="J20" s="299">
        <v>17.426100000000002</v>
      </c>
      <c r="K20" s="299">
        <v>25.8748</v>
      </c>
      <c r="L20" s="297">
        <f t="shared" si="8"/>
        <v>1724</v>
      </c>
      <c r="M20" s="296">
        <v>1534</v>
      </c>
      <c r="N20" s="296">
        <v>55</v>
      </c>
      <c r="O20" s="296">
        <v>97</v>
      </c>
      <c r="P20" s="296">
        <v>38</v>
      </c>
      <c r="Q20" s="213">
        <f t="shared" si="2"/>
        <v>0.7272700772200773</v>
      </c>
      <c r="R20" s="78">
        <f t="shared" si="3"/>
        <v>0.70701030701754386</v>
      </c>
      <c r="S20" s="78">
        <f t="shared" si="4"/>
        <v>0.68926874999999999</v>
      </c>
      <c r="T20" s="78">
        <f t="shared" si="5"/>
        <v>0.82981428571428584</v>
      </c>
      <c r="U20" s="78">
        <f t="shared" si="6"/>
        <v>1.0349919999999999</v>
      </c>
      <c r="V20" s="82">
        <f t="shared" si="7"/>
        <v>24167</v>
      </c>
      <c r="W20" s="83">
        <v>19825</v>
      </c>
      <c r="X20" s="83">
        <v>825</v>
      </c>
      <c r="Y20" s="83">
        <v>1905</v>
      </c>
      <c r="Z20" s="79">
        <v>1612</v>
      </c>
    </row>
    <row r="21" spans="1:26" ht="21">
      <c r="A21" s="81" t="s">
        <v>22</v>
      </c>
      <c r="B21" s="84">
        <f t="shared" si="0"/>
        <v>968</v>
      </c>
      <c r="C21" s="296">
        <v>835</v>
      </c>
      <c r="D21" s="296">
        <v>32</v>
      </c>
      <c r="E21" s="296">
        <v>90</v>
      </c>
      <c r="F21" s="296">
        <v>11</v>
      </c>
      <c r="G21" s="298">
        <f t="shared" si="1"/>
        <v>502.54860000000002</v>
      </c>
      <c r="H21" s="299">
        <v>435.14890000000003</v>
      </c>
      <c r="I21" s="299">
        <v>15.010400000000001</v>
      </c>
      <c r="J21" s="299">
        <v>47.805300000000003</v>
      </c>
      <c r="K21" s="299">
        <v>4.5839999999999996</v>
      </c>
      <c r="L21" s="297">
        <f>M21+N21+O21+P21</f>
        <v>1883</v>
      </c>
      <c r="M21" s="296">
        <v>1626</v>
      </c>
      <c r="N21" s="296">
        <v>52</v>
      </c>
      <c r="O21" s="296">
        <v>187</v>
      </c>
      <c r="P21" s="296">
        <v>18</v>
      </c>
      <c r="Q21" s="213">
        <f t="shared" si="2"/>
        <v>0.51916177685950415</v>
      </c>
      <c r="R21" s="78">
        <f t="shared" si="3"/>
        <v>0.52113640718562881</v>
      </c>
      <c r="S21" s="78">
        <f t="shared" si="4"/>
        <v>0.46907500000000002</v>
      </c>
      <c r="T21" s="78">
        <f t="shared" si="5"/>
        <v>0.53117000000000003</v>
      </c>
      <c r="U21" s="78">
        <f t="shared" si="6"/>
        <v>0.41672727272727267</v>
      </c>
      <c r="V21" s="82">
        <f t="shared" si="7"/>
        <v>24398</v>
      </c>
      <c r="W21" s="83">
        <v>20318</v>
      </c>
      <c r="X21" s="83">
        <v>1220</v>
      </c>
      <c r="Y21" s="83">
        <v>1683</v>
      </c>
      <c r="Z21" s="87">
        <v>1177</v>
      </c>
    </row>
    <row r="22" spans="1:26" ht="21">
      <c r="A22" s="92" t="s">
        <v>181</v>
      </c>
      <c r="B22" s="84">
        <f t="shared" si="0"/>
        <v>4876</v>
      </c>
      <c r="C22" s="296">
        <v>3909</v>
      </c>
      <c r="D22" s="296">
        <v>312</v>
      </c>
      <c r="E22" s="296">
        <v>520</v>
      </c>
      <c r="F22" s="296">
        <v>135</v>
      </c>
      <c r="G22" s="298">
        <f>H22+I22+J22+K22</f>
        <v>6185.5083000000004</v>
      </c>
      <c r="H22" s="299">
        <v>4877.9238999999998</v>
      </c>
      <c r="I22" s="299">
        <v>371.07740000000001</v>
      </c>
      <c r="J22" s="299">
        <v>686.51670000000001</v>
      </c>
      <c r="K22" s="299">
        <v>249.99029999999999</v>
      </c>
      <c r="L22" s="297">
        <f>M22+N22+O22+P22</f>
        <v>16598</v>
      </c>
      <c r="M22" s="296">
        <v>13257</v>
      </c>
      <c r="N22" s="296">
        <v>1027</v>
      </c>
      <c r="O22" s="296">
        <v>1885</v>
      </c>
      <c r="P22" s="296">
        <v>429</v>
      </c>
      <c r="Q22" s="213">
        <f t="shared" si="2"/>
        <v>1.2685619975389664</v>
      </c>
      <c r="R22" s="78">
        <f t="shared" si="3"/>
        <v>1.2478700179073932</v>
      </c>
      <c r="S22" s="78">
        <f t="shared" si="4"/>
        <v>1.1893506410256411</v>
      </c>
      <c r="T22" s="78">
        <f t="shared" si="5"/>
        <v>1.3202244230769231</v>
      </c>
      <c r="U22" s="78">
        <f t="shared" si="6"/>
        <v>1.85178</v>
      </c>
      <c r="V22" s="82">
        <f t="shared" si="7"/>
        <v>91221</v>
      </c>
      <c r="W22" s="83">
        <v>60030</v>
      </c>
      <c r="X22" s="83">
        <v>5160</v>
      </c>
      <c r="Y22" s="83">
        <v>11895</v>
      </c>
      <c r="Z22" s="87">
        <v>14136</v>
      </c>
    </row>
    <row r="23" spans="1:26" ht="21">
      <c r="A23" s="81" t="s">
        <v>23</v>
      </c>
      <c r="B23" s="84">
        <f t="shared" si="0"/>
        <v>1036</v>
      </c>
      <c r="C23" s="296">
        <v>874</v>
      </c>
      <c r="D23" s="296">
        <v>41</v>
      </c>
      <c r="E23" s="296">
        <v>82</v>
      </c>
      <c r="F23" s="296">
        <v>39</v>
      </c>
      <c r="G23" s="298">
        <f t="shared" si="1"/>
        <v>625.20609999999999</v>
      </c>
      <c r="H23" s="299">
        <v>523.59370000000001</v>
      </c>
      <c r="I23" s="299">
        <v>22.138100000000001</v>
      </c>
      <c r="J23" s="299">
        <v>53.995500000000007</v>
      </c>
      <c r="K23" s="299">
        <v>25.4788</v>
      </c>
      <c r="L23" s="297">
        <f>M23+N23+O23+P23</f>
        <v>2584</v>
      </c>
      <c r="M23" s="296">
        <v>2264</v>
      </c>
      <c r="N23" s="296">
        <v>63</v>
      </c>
      <c r="O23" s="296">
        <v>192</v>
      </c>
      <c r="P23" s="296">
        <v>65</v>
      </c>
      <c r="Q23" s="213">
        <f t="shared" si="2"/>
        <v>0.60348079150579148</v>
      </c>
      <c r="R23" s="78">
        <f t="shared" si="3"/>
        <v>0.59907745995423345</v>
      </c>
      <c r="S23" s="78">
        <f t="shared" si="4"/>
        <v>0.53995365853658539</v>
      </c>
      <c r="T23" s="78">
        <f t="shared" si="5"/>
        <v>0.65848170731707323</v>
      </c>
      <c r="U23" s="78">
        <f t="shared" si="6"/>
        <v>0.65330256410256404</v>
      </c>
      <c r="V23" s="82">
        <f t="shared" si="7"/>
        <v>39865</v>
      </c>
      <c r="W23" s="83">
        <v>28127</v>
      </c>
      <c r="X23" s="83">
        <v>2154</v>
      </c>
      <c r="Y23" s="83">
        <v>5027</v>
      </c>
      <c r="Z23" s="79">
        <v>4557</v>
      </c>
    </row>
    <row r="24" spans="1:26" ht="21">
      <c r="A24" s="90"/>
      <c r="B24" s="84">
        <f>SUM(B6:B23)</f>
        <v>45110</v>
      </c>
      <c r="C24" s="75">
        <f>SUM(C6:C23)</f>
        <v>36665</v>
      </c>
      <c r="D24" s="75">
        <f t="shared" ref="D24:F24" si="9">SUM(D6:D23)</f>
        <v>2541</v>
      </c>
      <c r="E24" s="75">
        <f t="shared" si="9"/>
        <v>4596</v>
      </c>
      <c r="F24" s="75">
        <f t="shared" si="9"/>
        <v>1308</v>
      </c>
      <c r="G24" s="85">
        <f>SUM(G6:G23)</f>
        <v>52112.842600000004</v>
      </c>
      <c r="H24" s="77">
        <f>SUM(H6:H23)</f>
        <v>41645.210500000001</v>
      </c>
      <c r="I24" s="77">
        <f t="shared" ref="I24:K24" si="10">SUM(I6:I23)</f>
        <v>2924.6390000000006</v>
      </c>
      <c r="J24" s="77">
        <f t="shared" si="10"/>
        <v>6004.6116000000002</v>
      </c>
      <c r="K24" s="77">
        <f t="shared" si="10"/>
        <v>1538.3815000000002</v>
      </c>
      <c r="L24" s="86">
        <f>SUM(L6:L23)</f>
        <v>168317</v>
      </c>
      <c r="M24" s="76">
        <f>SUM(M6:M23)</f>
        <v>133648</v>
      </c>
      <c r="N24" s="76">
        <f t="shared" ref="N24:P24" si="11">SUM(N6:N23)</f>
        <v>10041</v>
      </c>
      <c r="O24" s="76">
        <f t="shared" si="11"/>
        <v>20447</v>
      </c>
      <c r="P24" s="76">
        <f t="shared" si="11"/>
        <v>4181</v>
      </c>
      <c r="Q24" s="213">
        <f t="shared" si="2"/>
        <v>1.1552392507204612</v>
      </c>
      <c r="R24" s="78">
        <f t="shared" si="3"/>
        <v>1.135830096822583</v>
      </c>
      <c r="S24" s="78">
        <f t="shared" si="4"/>
        <v>1.1509795356158994</v>
      </c>
      <c r="T24" s="78">
        <f t="shared" si="5"/>
        <v>1.3064864229765014</v>
      </c>
      <c r="U24" s="78">
        <f t="shared" si="6"/>
        <v>1.176132645259939</v>
      </c>
      <c r="V24" s="82">
        <f>SUM(V6:V23)</f>
        <v>812496</v>
      </c>
      <c r="W24" s="75">
        <f t="shared" ref="W24:Y24" si="12">SUM(W6:W23)</f>
        <v>591551</v>
      </c>
      <c r="X24" s="75">
        <f t="shared" si="12"/>
        <v>52791</v>
      </c>
      <c r="Y24" s="75">
        <f t="shared" si="12"/>
        <v>109326</v>
      </c>
      <c r="Z24" s="75">
        <v>59061</v>
      </c>
    </row>
    <row r="25" spans="1:26" ht="21">
      <c r="B25" s="360" t="s">
        <v>91</v>
      </c>
      <c r="C25" t="s">
        <v>92</v>
      </c>
    </row>
    <row r="26" spans="1:26">
      <c r="V26" s="126"/>
    </row>
    <row r="28" spans="1:26">
      <c r="V28" t="s">
        <v>93</v>
      </c>
    </row>
  </sheetData>
  <mergeCells count="7">
    <mergeCell ref="A3:A5"/>
    <mergeCell ref="V3:Z4"/>
    <mergeCell ref="B3:U3"/>
    <mergeCell ref="B4:F4"/>
    <mergeCell ref="G4:K4"/>
    <mergeCell ref="L4:P4"/>
    <mergeCell ref="Q4:U4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64" orientation="landscape" blackAndWhite="1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A10" sqref="A10"/>
    </sheetView>
  </sheetViews>
  <sheetFormatPr defaultRowHeight="21"/>
  <cols>
    <col min="1" max="1" width="13.875" style="128" customWidth="1"/>
    <col min="2" max="13" width="10.625" style="128" bestFit="1" customWidth="1"/>
    <col min="14" max="16384" width="9" style="128"/>
  </cols>
  <sheetData>
    <row r="1" spans="1:13">
      <c r="B1" s="376" t="s">
        <v>166</v>
      </c>
    </row>
    <row r="3" spans="1:13">
      <c r="A3" s="377" t="s">
        <v>127</v>
      </c>
      <c r="B3" s="378" t="s">
        <v>167</v>
      </c>
      <c r="C3" s="377" t="s">
        <v>168</v>
      </c>
      <c r="D3" s="377" t="s">
        <v>169</v>
      </c>
      <c r="E3" s="377" t="s">
        <v>170</v>
      </c>
      <c r="F3" s="377" t="s">
        <v>171</v>
      </c>
      <c r="G3" s="379" t="s">
        <v>172</v>
      </c>
      <c r="H3" s="377" t="s">
        <v>173</v>
      </c>
      <c r="I3" s="377" t="s">
        <v>174</v>
      </c>
      <c r="J3" s="377" t="s">
        <v>175</v>
      </c>
      <c r="K3" s="377" t="s">
        <v>176</v>
      </c>
      <c r="L3" s="377" t="s">
        <v>177</v>
      </c>
      <c r="M3" s="377" t="s">
        <v>178</v>
      </c>
    </row>
    <row r="4" spans="1:13">
      <c r="A4" s="380" t="s">
        <v>9</v>
      </c>
      <c r="B4" s="381">
        <v>148878</v>
      </c>
      <c r="C4" s="381">
        <v>148785</v>
      </c>
      <c r="D4" s="381">
        <v>148909</v>
      </c>
      <c r="E4" s="381"/>
      <c r="F4" s="381"/>
      <c r="G4" s="381"/>
      <c r="H4" s="381"/>
      <c r="I4" s="381"/>
      <c r="J4" s="381"/>
      <c r="K4" s="381"/>
      <c r="L4" s="381"/>
      <c r="M4" s="381"/>
    </row>
    <row r="5" spans="1:13">
      <c r="A5" s="380" t="s">
        <v>10</v>
      </c>
      <c r="B5" s="381">
        <v>35731</v>
      </c>
      <c r="C5" s="381">
        <v>35673</v>
      </c>
      <c r="D5" s="381">
        <v>35628</v>
      </c>
      <c r="E5" s="381"/>
      <c r="F5" s="381"/>
      <c r="G5" s="381"/>
      <c r="H5" s="381"/>
      <c r="I5" s="381"/>
      <c r="J5" s="381"/>
      <c r="K5" s="381"/>
      <c r="L5" s="381"/>
      <c r="M5" s="381"/>
    </row>
    <row r="6" spans="1:13">
      <c r="A6" s="380" t="s">
        <v>11</v>
      </c>
      <c r="B6" s="381">
        <v>23799</v>
      </c>
      <c r="C6" s="381">
        <v>23753</v>
      </c>
      <c r="D6" s="381">
        <v>23772</v>
      </c>
      <c r="E6" s="381"/>
      <c r="F6" s="381"/>
      <c r="G6" s="381"/>
      <c r="H6" s="381"/>
      <c r="I6" s="381"/>
      <c r="J6" s="381"/>
      <c r="K6" s="381"/>
      <c r="L6" s="381"/>
      <c r="M6" s="381"/>
    </row>
    <row r="7" spans="1:13">
      <c r="A7" s="380" t="s">
        <v>128</v>
      </c>
      <c r="B7" s="381">
        <v>54058</v>
      </c>
      <c r="C7" s="381">
        <v>53966</v>
      </c>
      <c r="D7" s="381">
        <v>54011</v>
      </c>
      <c r="E7" s="381"/>
      <c r="F7" s="381"/>
      <c r="G7" s="381"/>
      <c r="H7" s="381"/>
      <c r="I7" s="381"/>
      <c r="J7" s="381"/>
      <c r="K7" s="381"/>
      <c r="L7" s="381"/>
      <c r="M7" s="381"/>
    </row>
    <row r="8" spans="1:13">
      <c r="A8" s="380" t="s">
        <v>12</v>
      </c>
      <c r="B8" s="381">
        <v>38178</v>
      </c>
      <c r="C8" s="381">
        <v>38086</v>
      </c>
      <c r="D8" s="381">
        <v>38003</v>
      </c>
      <c r="E8" s="381"/>
      <c r="F8" s="381"/>
      <c r="G8" s="381"/>
      <c r="H8" s="381"/>
      <c r="I8" s="381"/>
      <c r="J8" s="381"/>
      <c r="K8" s="381"/>
      <c r="L8" s="381"/>
      <c r="M8" s="381"/>
    </row>
    <row r="9" spans="1:13">
      <c r="A9" s="380" t="s">
        <v>13</v>
      </c>
      <c r="B9" s="381">
        <v>37367</v>
      </c>
      <c r="C9" s="381">
        <v>37373</v>
      </c>
      <c r="D9" s="381">
        <v>37327</v>
      </c>
      <c r="E9" s="381"/>
      <c r="F9" s="381"/>
      <c r="G9" s="381"/>
      <c r="H9" s="381"/>
      <c r="I9" s="381"/>
      <c r="J9" s="381"/>
      <c r="K9" s="381"/>
      <c r="L9" s="381"/>
      <c r="M9" s="381"/>
    </row>
    <row r="10" spans="1:13">
      <c r="A10" s="380" t="s">
        <v>14</v>
      </c>
      <c r="B10" s="381">
        <v>10805</v>
      </c>
      <c r="C10" s="381">
        <v>10807</v>
      </c>
      <c r="D10" s="381">
        <v>10788</v>
      </c>
      <c r="E10" s="381"/>
      <c r="F10" s="381"/>
      <c r="G10" s="381"/>
      <c r="H10" s="381"/>
      <c r="I10" s="381"/>
      <c r="J10" s="381"/>
      <c r="K10" s="381"/>
      <c r="L10" s="381"/>
      <c r="M10" s="381"/>
    </row>
    <row r="11" spans="1:13">
      <c r="A11" s="380" t="s">
        <v>15</v>
      </c>
      <c r="B11" s="381">
        <v>91678</v>
      </c>
      <c r="C11" s="381">
        <v>91774</v>
      </c>
      <c r="D11" s="381">
        <v>91672</v>
      </c>
      <c r="E11" s="381"/>
      <c r="F11" s="381"/>
      <c r="G11" s="381"/>
      <c r="H11" s="381"/>
      <c r="I11" s="381"/>
      <c r="J11" s="381"/>
      <c r="K11" s="381"/>
      <c r="L11" s="381"/>
      <c r="M11" s="381"/>
    </row>
    <row r="12" spans="1:13">
      <c r="A12" s="380" t="s">
        <v>16</v>
      </c>
      <c r="B12" s="381">
        <v>30373</v>
      </c>
      <c r="C12" s="381">
        <v>30372</v>
      </c>
      <c r="D12" s="381">
        <v>30359</v>
      </c>
      <c r="E12" s="381"/>
      <c r="F12" s="381"/>
      <c r="G12" s="381"/>
      <c r="H12" s="381"/>
      <c r="I12" s="381"/>
      <c r="J12" s="381"/>
      <c r="K12" s="381"/>
      <c r="L12" s="381"/>
      <c r="M12" s="381"/>
    </row>
    <row r="13" spans="1:13">
      <c r="A13" s="380" t="s">
        <v>129</v>
      </c>
      <c r="B13" s="381">
        <v>52289</v>
      </c>
      <c r="C13" s="381">
        <v>52211</v>
      </c>
      <c r="D13" s="381">
        <v>52155</v>
      </c>
      <c r="E13" s="381"/>
      <c r="F13" s="381"/>
      <c r="G13" s="381"/>
      <c r="H13" s="381"/>
      <c r="I13" s="381"/>
      <c r="J13" s="381"/>
      <c r="K13" s="381"/>
      <c r="L13" s="381"/>
      <c r="M13" s="381"/>
    </row>
    <row r="14" spans="1:13">
      <c r="A14" s="380" t="s">
        <v>17</v>
      </c>
      <c r="B14" s="381">
        <v>52593</v>
      </c>
      <c r="C14" s="381">
        <v>52524</v>
      </c>
      <c r="D14" s="381">
        <v>52506</v>
      </c>
      <c r="E14" s="381"/>
      <c r="F14" s="381"/>
      <c r="G14" s="381"/>
      <c r="H14" s="381"/>
      <c r="I14" s="381"/>
      <c r="J14" s="381"/>
      <c r="K14" s="381"/>
      <c r="L14" s="381"/>
      <c r="M14" s="381"/>
    </row>
    <row r="15" spans="1:13">
      <c r="A15" s="380" t="s">
        <v>18</v>
      </c>
      <c r="B15" s="381">
        <v>26375</v>
      </c>
      <c r="C15" s="381">
        <v>26355</v>
      </c>
      <c r="D15" s="381">
        <v>26309</v>
      </c>
      <c r="E15" s="381"/>
      <c r="F15" s="381"/>
      <c r="G15" s="381"/>
      <c r="H15" s="381"/>
      <c r="I15" s="381"/>
      <c r="J15" s="381"/>
      <c r="K15" s="381"/>
      <c r="L15" s="381"/>
      <c r="M15" s="381"/>
    </row>
    <row r="16" spans="1:13">
      <c r="A16" s="380" t="s">
        <v>19</v>
      </c>
      <c r="B16" s="381">
        <v>17767</v>
      </c>
      <c r="C16" s="381">
        <v>17775</v>
      </c>
      <c r="D16" s="381">
        <v>17769</v>
      </c>
      <c r="E16" s="381"/>
      <c r="F16" s="381"/>
      <c r="G16" s="381"/>
      <c r="H16" s="381"/>
      <c r="I16" s="381"/>
      <c r="J16" s="381"/>
      <c r="K16" s="381"/>
      <c r="L16" s="381"/>
      <c r="M16" s="381"/>
    </row>
    <row r="17" spans="1:13">
      <c r="A17" s="380" t="s">
        <v>20</v>
      </c>
      <c r="B17" s="381">
        <v>24684</v>
      </c>
      <c r="C17" s="381">
        <v>24660</v>
      </c>
      <c r="D17" s="381">
        <v>24635</v>
      </c>
      <c r="E17" s="381"/>
      <c r="F17" s="381"/>
      <c r="G17" s="381"/>
      <c r="H17" s="381"/>
      <c r="I17" s="381"/>
      <c r="J17" s="381"/>
      <c r="K17" s="381"/>
      <c r="L17" s="381"/>
      <c r="M17" s="381"/>
    </row>
    <row r="18" spans="1:13">
      <c r="A18" s="380" t="s">
        <v>21</v>
      </c>
      <c r="B18" s="381">
        <v>32927</v>
      </c>
      <c r="C18" s="381">
        <v>32946</v>
      </c>
      <c r="D18" s="381">
        <v>32972</v>
      </c>
      <c r="E18" s="381"/>
      <c r="F18" s="381"/>
      <c r="G18" s="381"/>
      <c r="H18" s="381"/>
      <c r="I18" s="381"/>
      <c r="J18" s="381"/>
      <c r="K18" s="381"/>
      <c r="L18" s="381"/>
      <c r="M18" s="381"/>
    </row>
    <row r="19" spans="1:13">
      <c r="A19" s="380" t="s">
        <v>22</v>
      </c>
      <c r="B19" s="381">
        <v>27894</v>
      </c>
      <c r="C19" s="381">
        <v>27863</v>
      </c>
      <c r="D19" s="381">
        <v>27830</v>
      </c>
      <c r="E19" s="381"/>
      <c r="F19" s="381"/>
      <c r="G19" s="381"/>
      <c r="H19" s="381"/>
      <c r="I19" s="381"/>
      <c r="J19" s="381"/>
      <c r="K19" s="381"/>
      <c r="L19" s="381"/>
      <c r="M19" s="381"/>
    </row>
    <row r="20" spans="1:13">
      <c r="A20" s="380" t="s">
        <v>88</v>
      </c>
      <c r="B20" s="381">
        <v>112678</v>
      </c>
      <c r="C20" s="381">
        <v>112627</v>
      </c>
      <c r="D20" s="381">
        <v>112739</v>
      </c>
      <c r="E20" s="381"/>
      <c r="F20" s="381"/>
      <c r="G20" s="381"/>
      <c r="H20" s="381"/>
      <c r="I20" s="381"/>
      <c r="J20" s="381"/>
      <c r="K20" s="381"/>
      <c r="L20" s="381"/>
      <c r="M20" s="381"/>
    </row>
    <row r="21" spans="1:13">
      <c r="A21" s="380" t="s">
        <v>130</v>
      </c>
      <c r="B21" s="381">
        <v>28454</v>
      </c>
      <c r="C21" s="381">
        <v>28431</v>
      </c>
      <c r="D21" s="381">
        <v>28432</v>
      </c>
      <c r="E21" s="381"/>
      <c r="F21" s="381"/>
      <c r="G21" s="381"/>
      <c r="H21" s="381"/>
      <c r="I21" s="381"/>
      <c r="J21" s="381"/>
      <c r="K21" s="381"/>
      <c r="L21" s="381"/>
      <c r="M21" s="381"/>
    </row>
    <row r="22" spans="1:13">
      <c r="A22" s="377" t="s">
        <v>36</v>
      </c>
      <c r="B22" s="382">
        <f>SUM(B4:B21)</f>
        <v>846528</v>
      </c>
      <c r="C22" s="382">
        <f t="shared" ref="C22:M22" si="0">SUM(C4:C21)</f>
        <v>845981</v>
      </c>
      <c r="D22" s="382">
        <f t="shared" si="0"/>
        <v>845816</v>
      </c>
      <c r="E22" s="382">
        <f t="shared" si="0"/>
        <v>0</v>
      </c>
      <c r="F22" s="382">
        <f t="shared" si="0"/>
        <v>0</v>
      </c>
      <c r="G22" s="382">
        <f t="shared" si="0"/>
        <v>0</v>
      </c>
      <c r="H22" s="382">
        <f t="shared" si="0"/>
        <v>0</v>
      </c>
      <c r="I22" s="382">
        <f t="shared" si="0"/>
        <v>0</v>
      </c>
      <c r="J22" s="382">
        <f t="shared" si="0"/>
        <v>0</v>
      </c>
      <c r="K22" s="382">
        <f t="shared" si="0"/>
        <v>0</v>
      </c>
      <c r="L22" s="382">
        <f t="shared" si="0"/>
        <v>0</v>
      </c>
      <c r="M22" s="382">
        <f t="shared" si="0"/>
        <v>0</v>
      </c>
    </row>
    <row r="23" spans="1:13">
      <c r="A23" s="128" t="s">
        <v>182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workbookViewId="0">
      <selection activeCell="G20" sqref="G20"/>
    </sheetView>
  </sheetViews>
  <sheetFormatPr defaultColWidth="9.125" defaultRowHeight="18.75"/>
  <cols>
    <col min="1" max="1" width="4" style="10" customWidth="1"/>
    <col min="2" max="2" width="17.875" style="7" bestFit="1" customWidth="1"/>
    <col min="3" max="3" width="10.375" style="7" bestFit="1" customWidth="1"/>
    <col min="4" max="4" width="13.25" style="7" bestFit="1" customWidth="1"/>
    <col min="5" max="5" width="8.125" style="7" bestFit="1" customWidth="1"/>
    <col min="6" max="6" width="10.375" style="7" bestFit="1" customWidth="1"/>
    <col min="7" max="7" width="13.25" style="7" bestFit="1" customWidth="1"/>
    <col min="8" max="8" width="8.125" style="7" bestFit="1" customWidth="1"/>
    <col min="9" max="9" width="10.375" style="7" bestFit="1" customWidth="1"/>
    <col min="10" max="10" width="13.25" style="7" bestFit="1" customWidth="1"/>
    <col min="11" max="11" width="7.625" style="7" bestFit="1" customWidth="1"/>
    <col min="12" max="12" width="12.125" style="7" bestFit="1" customWidth="1"/>
    <col min="13" max="13" width="12.25" style="7" bestFit="1" customWidth="1"/>
    <col min="14" max="16384" width="9.125" style="7"/>
  </cols>
  <sheetData>
    <row r="1" spans="1:13" ht="21">
      <c r="A1" s="127" t="s">
        <v>137</v>
      </c>
      <c r="B1" s="127"/>
      <c r="C1" s="127"/>
      <c r="D1" s="41"/>
      <c r="E1" s="39"/>
    </row>
    <row r="2" spans="1:13" ht="21">
      <c r="A2" s="127"/>
      <c r="B2" s="127"/>
      <c r="C2" s="127"/>
      <c r="D2" s="127"/>
      <c r="E2" s="127"/>
    </row>
    <row r="3" spans="1:13" ht="19.5">
      <c r="A3" s="291"/>
      <c r="B3" s="291"/>
      <c r="C3" s="416" t="s">
        <v>138</v>
      </c>
      <c r="D3" s="416"/>
      <c r="E3" s="416"/>
      <c r="F3" s="417" t="s">
        <v>140</v>
      </c>
      <c r="G3" s="417"/>
      <c r="H3" s="417"/>
      <c r="I3" s="418" t="s">
        <v>139</v>
      </c>
      <c r="J3" s="418"/>
      <c r="K3" s="418"/>
      <c r="L3" s="227" t="s">
        <v>55</v>
      </c>
      <c r="M3" s="162" t="s">
        <v>56</v>
      </c>
    </row>
    <row r="4" spans="1:13">
      <c r="A4" s="292" t="s">
        <v>3</v>
      </c>
      <c r="B4" s="292" t="s">
        <v>4</v>
      </c>
      <c r="C4" s="232" t="s">
        <v>45</v>
      </c>
      <c r="D4" s="241" t="s">
        <v>42</v>
      </c>
      <c r="E4" s="242" t="s">
        <v>30</v>
      </c>
      <c r="F4" s="232" t="s">
        <v>45</v>
      </c>
      <c r="G4" s="241" t="s">
        <v>42</v>
      </c>
      <c r="H4" s="242" t="s">
        <v>30</v>
      </c>
      <c r="I4" s="232" t="s">
        <v>45</v>
      </c>
      <c r="J4" s="241" t="s">
        <v>42</v>
      </c>
      <c r="K4" s="242" t="s">
        <v>30</v>
      </c>
      <c r="L4" s="243" t="s">
        <v>141</v>
      </c>
      <c r="M4" s="164" t="s">
        <v>142</v>
      </c>
    </row>
    <row r="5" spans="1:13">
      <c r="A5" s="141"/>
      <c r="B5" s="141"/>
      <c r="C5" s="228" t="s">
        <v>46</v>
      </c>
      <c r="D5" s="230" t="s">
        <v>47</v>
      </c>
      <c r="E5" s="233" t="s">
        <v>48</v>
      </c>
      <c r="F5" s="228" t="s">
        <v>49</v>
      </c>
      <c r="G5" s="230" t="s">
        <v>50</v>
      </c>
      <c r="H5" s="233" t="s">
        <v>51</v>
      </c>
      <c r="I5" s="228" t="s">
        <v>52</v>
      </c>
      <c r="J5" s="230" t="s">
        <v>53</v>
      </c>
      <c r="K5" s="231" t="s">
        <v>54</v>
      </c>
      <c r="L5" s="229" t="s">
        <v>97</v>
      </c>
      <c r="M5" s="163" t="s">
        <v>98</v>
      </c>
    </row>
    <row r="6" spans="1:13" ht="21">
      <c r="A6" s="139">
        <v>1</v>
      </c>
      <c r="B6" s="140" t="s">
        <v>9</v>
      </c>
      <c r="C6" s="114">
        <v>12349</v>
      </c>
      <c r="D6" s="117">
        <v>25315.425000000003</v>
      </c>
      <c r="E6" s="121">
        <f>D6/C6</f>
        <v>2.0499979755445787</v>
      </c>
      <c r="F6" s="114">
        <v>11647</v>
      </c>
      <c r="G6" s="117">
        <v>23968.889099999997</v>
      </c>
      <c r="H6" s="123">
        <f>G6/F6</f>
        <v>2.0579453163904864</v>
      </c>
      <c r="I6" s="114">
        <v>12512</v>
      </c>
      <c r="J6" s="117">
        <v>25889.576300000001</v>
      </c>
      <c r="K6" s="123">
        <f>J6/I6</f>
        <v>2.0691796914961635</v>
      </c>
      <c r="L6" s="113">
        <f>J6-G6</f>
        <v>1920.6872000000039</v>
      </c>
      <c r="M6" s="11">
        <f>L6/G6*100</f>
        <v>8.0132508101929698</v>
      </c>
    </row>
    <row r="7" spans="1:13" ht="21">
      <c r="A7" s="131">
        <v>2</v>
      </c>
      <c r="B7" s="132" t="s">
        <v>10</v>
      </c>
      <c r="C7" s="145">
        <v>456</v>
      </c>
      <c r="D7" s="146">
        <v>302.49970000000002</v>
      </c>
      <c r="E7" s="142">
        <f t="shared" ref="E7:E23" si="0">D7/C7</f>
        <v>0.66337653508771932</v>
      </c>
      <c r="F7" s="145">
        <v>421</v>
      </c>
      <c r="G7" s="146">
        <v>291.73840000000001</v>
      </c>
      <c r="H7" s="143">
        <f t="shared" ref="H7:H23" si="1">G7/F7</f>
        <v>0.69296532066508321</v>
      </c>
      <c r="I7" s="145">
        <v>1854</v>
      </c>
      <c r="J7" s="146">
        <v>907.95220000000006</v>
      </c>
      <c r="K7" s="143">
        <f t="shared" ref="K7:K24" si="2">J7/I7</f>
        <v>0.48972610571736791</v>
      </c>
      <c r="L7" s="144">
        <f t="shared" ref="L7:L23" si="3">J7-G7</f>
        <v>616.21379999999999</v>
      </c>
      <c r="M7" s="211">
        <f t="shared" ref="M7:M24" si="4">L7/G7*100</f>
        <v>211.22135447373398</v>
      </c>
    </row>
    <row r="8" spans="1:13" ht="21">
      <c r="A8" s="131">
        <v>3</v>
      </c>
      <c r="B8" s="132" t="s">
        <v>11</v>
      </c>
      <c r="C8" s="145">
        <v>568</v>
      </c>
      <c r="D8" s="146">
        <v>342.98650000000004</v>
      </c>
      <c r="E8" s="142">
        <f t="shared" si="0"/>
        <v>0.60384947183098603</v>
      </c>
      <c r="F8" s="145">
        <v>556</v>
      </c>
      <c r="G8" s="146">
        <v>359.2312</v>
      </c>
      <c r="H8" s="143">
        <f t="shared" si="1"/>
        <v>0.64609928057553956</v>
      </c>
      <c r="I8" s="145">
        <v>666</v>
      </c>
      <c r="J8" s="146">
        <v>408.28859999999997</v>
      </c>
      <c r="K8" s="143">
        <f t="shared" si="2"/>
        <v>0.61304594594594586</v>
      </c>
      <c r="L8" s="144">
        <f t="shared" si="3"/>
        <v>49.057399999999973</v>
      </c>
      <c r="M8" s="211">
        <f t="shared" si="4"/>
        <v>13.656219170272507</v>
      </c>
    </row>
    <row r="9" spans="1:13" ht="21">
      <c r="A9" s="131">
        <v>4</v>
      </c>
      <c r="B9" s="132" t="s">
        <v>37</v>
      </c>
      <c r="C9" s="145">
        <v>1117</v>
      </c>
      <c r="D9" s="146">
        <v>670.53470000000004</v>
      </c>
      <c r="E9" s="142">
        <f t="shared" si="0"/>
        <v>0.60029964189794094</v>
      </c>
      <c r="F9" s="145">
        <v>1715</v>
      </c>
      <c r="G9" s="146">
        <v>1280.9917999999998</v>
      </c>
      <c r="H9" s="143">
        <f t="shared" si="1"/>
        <v>0.74693399416909612</v>
      </c>
      <c r="I9" s="145">
        <v>2337</v>
      </c>
      <c r="J9" s="146">
        <v>1570.6889000000001</v>
      </c>
      <c r="K9" s="143">
        <f t="shared" si="2"/>
        <v>0.67209623448866074</v>
      </c>
      <c r="L9" s="144">
        <f t="shared" si="3"/>
        <v>289.69710000000032</v>
      </c>
      <c r="M9" s="211">
        <f t="shared" si="4"/>
        <v>22.615062797435577</v>
      </c>
    </row>
    <row r="10" spans="1:13" ht="21">
      <c r="A10" s="131">
        <v>5</v>
      </c>
      <c r="B10" s="132" t="s">
        <v>12</v>
      </c>
      <c r="C10" s="145">
        <v>1199</v>
      </c>
      <c r="D10" s="146">
        <v>883.22770000000003</v>
      </c>
      <c r="E10" s="142">
        <f t="shared" si="0"/>
        <v>0.73663694745621355</v>
      </c>
      <c r="F10" s="145">
        <v>1833</v>
      </c>
      <c r="G10" s="146">
        <v>1477.1311000000001</v>
      </c>
      <c r="H10" s="143">
        <f t="shared" si="1"/>
        <v>0.80585439170758322</v>
      </c>
      <c r="I10" s="145">
        <v>2683</v>
      </c>
      <c r="J10" s="146">
        <v>2147.5987</v>
      </c>
      <c r="K10" s="143">
        <f t="shared" si="2"/>
        <v>0.8004467759970183</v>
      </c>
      <c r="L10" s="144">
        <f t="shared" si="3"/>
        <v>670.46759999999995</v>
      </c>
      <c r="M10" s="211">
        <f t="shared" si="4"/>
        <v>45.389850636818892</v>
      </c>
    </row>
    <row r="11" spans="1:13" ht="21">
      <c r="A11" s="131">
        <v>6</v>
      </c>
      <c r="B11" s="132" t="s">
        <v>13</v>
      </c>
      <c r="C11" s="145">
        <v>599</v>
      </c>
      <c r="D11" s="146">
        <v>420.84359999999998</v>
      </c>
      <c r="E11" s="142">
        <f t="shared" si="0"/>
        <v>0.70257696160267114</v>
      </c>
      <c r="F11" s="145">
        <v>511</v>
      </c>
      <c r="G11" s="146">
        <v>333.34089999999998</v>
      </c>
      <c r="H11" s="143">
        <f t="shared" si="1"/>
        <v>0.6523305283757338</v>
      </c>
      <c r="I11" s="145">
        <v>843</v>
      </c>
      <c r="J11" s="146">
        <v>509.21339999999998</v>
      </c>
      <c r="K11" s="143">
        <f t="shared" si="2"/>
        <v>0.60404911032028463</v>
      </c>
      <c r="L11" s="144">
        <f t="shared" si="3"/>
        <v>175.8725</v>
      </c>
      <c r="M11" s="211">
        <f t="shared" si="4"/>
        <v>52.760552335461988</v>
      </c>
    </row>
    <row r="12" spans="1:13" ht="21">
      <c r="A12" s="131">
        <v>7</v>
      </c>
      <c r="B12" s="132" t="s">
        <v>14</v>
      </c>
      <c r="C12" s="145">
        <v>190</v>
      </c>
      <c r="D12" s="146">
        <v>102.14959999999999</v>
      </c>
      <c r="E12" s="142">
        <f t="shared" si="0"/>
        <v>0.53762947368421043</v>
      </c>
      <c r="F12" s="145">
        <v>201</v>
      </c>
      <c r="G12" s="146">
        <v>109.02889999999998</v>
      </c>
      <c r="H12" s="143">
        <f t="shared" si="1"/>
        <v>0.54243233830845761</v>
      </c>
      <c r="I12" s="145">
        <v>329</v>
      </c>
      <c r="J12" s="146">
        <v>181.5829</v>
      </c>
      <c r="K12" s="143">
        <f t="shared" si="2"/>
        <v>0.5519237082066869</v>
      </c>
      <c r="L12" s="144">
        <f t="shared" si="3"/>
        <v>72.554000000000016</v>
      </c>
      <c r="M12" s="211">
        <f t="shared" si="4"/>
        <v>66.545658995000437</v>
      </c>
    </row>
    <row r="13" spans="1:13" ht="21">
      <c r="A13" s="131">
        <v>8</v>
      </c>
      <c r="B13" s="132" t="s">
        <v>15</v>
      </c>
      <c r="C13" s="145">
        <v>3184</v>
      </c>
      <c r="D13" s="146">
        <v>3929.8055999999997</v>
      </c>
      <c r="E13" s="142">
        <f t="shared" si="0"/>
        <v>1.2342354271356784</v>
      </c>
      <c r="F13" s="145">
        <v>3968</v>
      </c>
      <c r="G13" s="146">
        <v>4614.1477000000004</v>
      </c>
      <c r="H13" s="143">
        <f t="shared" si="1"/>
        <v>1.1628396421370968</v>
      </c>
      <c r="I13" s="145">
        <v>5012</v>
      </c>
      <c r="J13" s="146">
        <v>6543.4167000000007</v>
      </c>
      <c r="K13" s="143">
        <f t="shared" si="2"/>
        <v>1.3055500199521151</v>
      </c>
      <c r="L13" s="144">
        <f t="shared" si="3"/>
        <v>1929.2690000000002</v>
      </c>
      <c r="M13" s="211">
        <f t="shared" si="4"/>
        <v>41.812033888728791</v>
      </c>
    </row>
    <row r="14" spans="1:13" ht="21">
      <c r="A14" s="131">
        <v>9</v>
      </c>
      <c r="B14" s="132" t="s">
        <v>16</v>
      </c>
      <c r="C14" s="145">
        <v>679</v>
      </c>
      <c r="D14" s="146">
        <v>460.4024</v>
      </c>
      <c r="E14" s="142">
        <f t="shared" si="0"/>
        <v>0.67805949926362297</v>
      </c>
      <c r="F14" s="145">
        <v>680</v>
      </c>
      <c r="G14" s="146">
        <v>480.12530000000004</v>
      </c>
      <c r="H14" s="143">
        <f t="shared" si="1"/>
        <v>0.70606661764705891</v>
      </c>
      <c r="I14" s="145">
        <v>898</v>
      </c>
      <c r="J14" s="146">
        <v>594.2799</v>
      </c>
      <c r="K14" s="143">
        <f t="shared" si="2"/>
        <v>0.66178162583518929</v>
      </c>
      <c r="L14" s="144">
        <f t="shared" si="3"/>
        <v>114.15459999999996</v>
      </c>
      <c r="M14" s="211">
        <f t="shared" si="4"/>
        <v>23.776001806195161</v>
      </c>
    </row>
    <row r="15" spans="1:13" ht="21">
      <c r="A15" s="131">
        <v>10</v>
      </c>
      <c r="B15" s="5" t="s">
        <v>100</v>
      </c>
      <c r="C15" s="145">
        <v>1158</v>
      </c>
      <c r="D15" s="146">
        <v>849.08669999999995</v>
      </c>
      <c r="E15" s="142">
        <f t="shared" si="0"/>
        <v>0.73323549222797924</v>
      </c>
      <c r="F15" s="145">
        <v>1177</v>
      </c>
      <c r="G15" s="146">
        <v>889.16250000000014</v>
      </c>
      <c r="H15" s="143">
        <f t="shared" si="1"/>
        <v>0.7554481733220052</v>
      </c>
      <c r="I15" s="145">
        <v>3785</v>
      </c>
      <c r="J15" s="146">
        <v>1991.4244999999999</v>
      </c>
      <c r="K15" s="143">
        <f t="shared" si="2"/>
        <v>0.5261359313077939</v>
      </c>
      <c r="L15" s="144">
        <f t="shared" si="3"/>
        <v>1102.2619999999997</v>
      </c>
      <c r="M15" s="211">
        <f t="shared" si="4"/>
        <v>123.96631661816593</v>
      </c>
    </row>
    <row r="16" spans="1:13" ht="21">
      <c r="A16" s="131">
        <v>11</v>
      </c>
      <c r="B16" s="132" t="s">
        <v>17</v>
      </c>
      <c r="C16" s="145">
        <v>2014</v>
      </c>
      <c r="D16" s="146">
        <v>1216.1690999999998</v>
      </c>
      <c r="E16" s="142">
        <f t="shared" si="0"/>
        <v>0.60385754716981122</v>
      </c>
      <c r="F16" s="145">
        <v>1475</v>
      </c>
      <c r="G16" s="146">
        <v>927.58320000000003</v>
      </c>
      <c r="H16" s="143">
        <f t="shared" si="1"/>
        <v>0.62886996610169499</v>
      </c>
      <c r="I16" s="145">
        <v>3075</v>
      </c>
      <c r="J16" s="146">
        <v>1723.3747000000001</v>
      </c>
      <c r="K16" s="143">
        <f t="shared" si="2"/>
        <v>0.56044705691056917</v>
      </c>
      <c r="L16" s="144">
        <f t="shared" si="3"/>
        <v>795.79150000000004</v>
      </c>
      <c r="M16" s="211">
        <f t="shared" si="4"/>
        <v>85.791926805056406</v>
      </c>
    </row>
    <row r="17" spans="1:17" ht="21">
      <c r="A17" s="131">
        <v>12</v>
      </c>
      <c r="B17" s="132" t="s">
        <v>18</v>
      </c>
      <c r="C17" s="145">
        <v>650</v>
      </c>
      <c r="D17" s="146">
        <v>411.95189999999997</v>
      </c>
      <c r="E17" s="142">
        <f t="shared" si="0"/>
        <v>0.63377215384615382</v>
      </c>
      <c r="F17" s="145">
        <v>729</v>
      </c>
      <c r="G17" s="146">
        <v>435.71449999999999</v>
      </c>
      <c r="H17" s="143">
        <f t="shared" si="1"/>
        <v>0.59768792866941012</v>
      </c>
      <c r="I17" s="145">
        <v>1093</v>
      </c>
      <c r="J17" s="146">
        <v>633.22820000000013</v>
      </c>
      <c r="K17" s="143">
        <f t="shared" si="2"/>
        <v>0.57934876486733777</v>
      </c>
      <c r="L17" s="144">
        <f t="shared" si="3"/>
        <v>197.51370000000014</v>
      </c>
      <c r="M17" s="211">
        <f t="shared" si="4"/>
        <v>45.330990820824219</v>
      </c>
    </row>
    <row r="18" spans="1:17" ht="21">
      <c r="A18" s="131">
        <v>13</v>
      </c>
      <c r="B18" s="132" t="s">
        <v>19</v>
      </c>
      <c r="C18" s="145">
        <v>421</v>
      </c>
      <c r="D18" s="146">
        <v>230.99250000000001</v>
      </c>
      <c r="E18" s="142">
        <f t="shared" si="0"/>
        <v>0.54867577197149642</v>
      </c>
      <c r="F18" s="145">
        <v>519</v>
      </c>
      <c r="G18" s="146">
        <v>302.70229999999998</v>
      </c>
      <c r="H18" s="143">
        <f t="shared" si="1"/>
        <v>0.58324142581888239</v>
      </c>
      <c r="I18" s="145">
        <v>747</v>
      </c>
      <c r="J18" s="146">
        <v>384.73539999999997</v>
      </c>
      <c r="K18" s="143">
        <f t="shared" si="2"/>
        <v>0.51504069611780456</v>
      </c>
      <c r="L18" s="144">
        <f t="shared" si="3"/>
        <v>82.03309999999999</v>
      </c>
      <c r="M18" s="211">
        <f t="shared" si="4"/>
        <v>27.100256588734212</v>
      </c>
    </row>
    <row r="19" spans="1:17" ht="21">
      <c r="A19" s="131">
        <v>14</v>
      </c>
      <c r="B19" s="132" t="s">
        <v>20</v>
      </c>
      <c r="C19" s="145">
        <v>619</v>
      </c>
      <c r="D19" s="146">
        <v>352.74799999999999</v>
      </c>
      <c r="E19" s="142">
        <f t="shared" si="0"/>
        <v>0.56986752827140552</v>
      </c>
      <c r="F19" s="145">
        <v>658</v>
      </c>
      <c r="G19" s="146">
        <v>418.63310000000001</v>
      </c>
      <c r="H19" s="143">
        <f t="shared" si="1"/>
        <v>0.63622051671732527</v>
      </c>
      <c r="I19" s="145">
        <v>1878</v>
      </c>
      <c r="J19" s="146">
        <v>937.49330000000009</v>
      </c>
      <c r="K19" s="143">
        <f t="shared" si="2"/>
        <v>0.49919771033013849</v>
      </c>
      <c r="L19" s="144">
        <f t="shared" si="3"/>
        <v>518.86020000000008</v>
      </c>
      <c r="M19" s="211">
        <f t="shared" si="4"/>
        <v>123.94151346369891</v>
      </c>
    </row>
    <row r="20" spans="1:17" ht="21">
      <c r="A20" s="131">
        <v>15</v>
      </c>
      <c r="B20" s="132" t="s">
        <v>21</v>
      </c>
      <c r="C20" s="145">
        <v>453</v>
      </c>
      <c r="D20" s="146">
        <v>331.71529999999996</v>
      </c>
      <c r="E20" s="142">
        <f t="shared" si="0"/>
        <v>0.73226335540838838</v>
      </c>
      <c r="F20" s="145">
        <v>433</v>
      </c>
      <c r="G20" s="146">
        <v>340.98420000000004</v>
      </c>
      <c r="H20" s="143">
        <f t="shared" si="1"/>
        <v>0.78749237875288691</v>
      </c>
      <c r="I20" s="145">
        <v>518</v>
      </c>
      <c r="J20" s="146">
        <v>376.72590000000002</v>
      </c>
      <c r="K20" s="143">
        <f t="shared" si="2"/>
        <v>0.7272700772200773</v>
      </c>
      <c r="L20" s="144">
        <f t="shared" si="3"/>
        <v>35.74169999999998</v>
      </c>
      <c r="M20" s="211">
        <f t="shared" si="4"/>
        <v>10.481922622807737</v>
      </c>
    </row>
    <row r="21" spans="1:17" ht="21">
      <c r="A21" s="131">
        <v>16</v>
      </c>
      <c r="B21" s="132" t="s">
        <v>22</v>
      </c>
      <c r="C21" s="145">
        <v>622</v>
      </c>
      <c r="D21" s="146">
        <v>365.49429999999995</v>
      </c>
      <c r="E21" s="142">
        <f t="shared" si="0"/>
        <v>0.58761141479099666</v>
      </c>
      <c r="F21" s="145">
        <v>673</v>
      </c>
      <c r="G21" s="146">
        <v>374.86540000000002</v>
      </c>
      <c r="H21" s="143">
        <f t="shared" si="1"/>
        <v>0.55700653789004462</v>
      </c>
      <c r="I21" s="145">
        <v>968</v>
      </c>
      <c r="J21" s="146">
        <v>502.54860000000002</v>
      </c>
      <c r="K21" s="143">
        <f t="shared" si="2"/>
        <v>0.51916177685950415</v>
      </c>
      <c r="L21" s="144">
        <f t="shared" si="3"/>
        <v>127.6832</v>
      </c>
      <c r="M21" s="211">
        <f t="shared" si="4"/>
        <v>34.061078989952129</v>
      </c>
    </row>
    <row r="22" spans="1:17" ht="21">
      <c r="A22" s="131">
        <v>17</v>
      </c>
      <c r="B22" s="132" t="s">
        <v>181</v>
      </c>
      <c r="C22" s="145">
        <v>4140</v>
      </c>
      <c r="D22" s="146">
        <v>5162.33</v>
      </c>
      <c r="E22" s="142">
        <f t="shared" si="0"/>
        <v>1.24693961352657</v>
      </c>
      <c r="F22" s="145">
        <v>4248</v>
      </c>
      <c r="G22" s="146">
        <v>5787.2341999999999</v>
      </c>
      <c r="H22" s="143">
        <f t="shared" si="1"/>
        <v>1.3623432674199623</v>
      </c>
      <c r="I22" s="145">
        <v>4876</v>
      </c>
      <c r="J22" s="146">
        <v>6185.5083000000004</v>
      </c>
      <c r="K22" s="143">
        <f t="shared" si="2"/>
        <v>1.2685619975389664</v>
      </c>
      <c r="L22" s="144">
        <f t="shared" si="3"/>
        <v>398.27410000000054</v>
      </c>
      <c r="M22" s="211">
        <f t="shared" si="4"/>
        <v>6.8819419818883523</v>
      </c>
    </row>
    <row r="23" spans="1:17" ht="21">
      <c r="A23" s="133">
        <v>18</v>
      </c>
      <c r="B23" s="134" t="s">
        <v>23</v>
      </c>
      <c r="C23" s="147">
        <v>759</v>
      </c>
      <c r="D23" s="148">
        <v>432.76989999999995</v>
      </c>
      <c r="E23" s="120">
        <f t="shared" si="0"/>
        <v>0.57018432147562581</v>
      </c>
      <c r="F23" s="147">
        <v>848</v>
      </c>
      <c r="G23" s="148">
        <v>537.93709999999999</v>
      </c>
      <c r="H23" s="124">
        <f t="shared" si="1"/>
        <v>0.634359787735849</v>
      </c>
      <c r="I23" s="147">
        <v>1036</v>
      </c>
      <c r="J23" s="148">
        <v>625.20609999999999</v>
      </c>
      <c r="K23" s="124">
        <f t="shared" si="2"/>
        <v>0.60348079150579148</v>
      </c>
      <c r="L23" s="112">
        <f t="shared" si="3"/>
        <v>87.269000000000005</v>
      </c>
      <c r="M23" s="212">
        <f t="shared" si="4"/>
        <v>16.22290040973192</v>
      </c>
    </row>
    <row r="24" spans="1:17" ht="21">
      <c r="A24" s="149"/>
      <c r="B24" s="290" t="s">
        <v>24</v>
      </c>
      <c r="C24" s="14">
        <f t="shared" ref="C24:D24" si="5">SUM(C6:C23)</f>
        <v>31177</v>
      </c>
      <c r="D24" s="15">
        <f t="shared" si="5"/>
        <v>41781.132500000007</v>
      </c>
      <c r="E24" s="16">
        <f>D24/C24</f>
        <v>1.3401267761490845</v>
      </c>
      <c r="F24" s="14">
        <f t="shared" ref="F24:G24" si="6">SUM(F6:F23)</f>
        <v>32292</v>
      </c>
      <c r="G24" s="15">
        <f t="shared" si="6"/>
        <v>42929.440899999994</v>
      </c>
      <c r="H24" s="16">
        <f>G24/F24</f>
        <v>1.329414124241298</v>
      </c>
      <c r="I24" s="14">
        <f t="shared" ref="I24:L24" si="7">SUM(I6:I23)</f>
        <v>45110</v>
      </c>
      <c r="J24" s="15">
        <f t="shared" si="7"/>
        <v>52112.842600000004</v>
      </c>
      <c r="K24" s="16">
        <f t="shared" si="2"/>
        <v>1.1552392507204612</v>
      </c>
      <c r="L24" s="15">
        <f t="shared" si="7"/>
        <v>9183.4017000000058</v>
      </c>
      <c r="M24" s="150">
        <f t="shared" si="4"/>
        <v>21.391850225563982</v>
      </c>
    </row>
    <row r="25" spans="1:17">
      <c r="A25" s="419" t="s">
        <v>136</v>
      </c>
      <c r="B25" s="419"/>
      <c r="C25" s="419"/>
      <c r="D25" s="419"/>
      <c r="E25" s="419"/>
      <c r="F25" s="419"/>
      <c r="G25" s="8"/>
      <c r="H25" s="9"/>
      <c r="I25" s="9"/>
      <c r="J25" s="9"/>
      <c r="K25" s="44"/>
      <c r="L25" s="44"/>
      <c r="M25" s="44"/>
      <c r="N25" s="44"/>
      <c r="O25" s="44"/>
      <c r="P25" s="44"/>
      <c r="Q25" s="44"/>
    </row>
    <row r="26" spans="1:17" ht="21">
      <c r="A26" s="56"/>
      <c r="B26" s="128"/>
      <c r="C26" s="57"/>
      <c r="D26" s="57"/>
      <c r="E26" s="57"/>
      <c r="F26" s="57"/>
    </row>
  </sheetData>
  <mergeCells count="4">
    <mergeCell ref="C3:E3"/>
    <mergeCell ref="F3:H3"/>
    <mergeCell ref="I3:K3"/>
    <mergeCell ref="A25:F25"/>
  </mergeCells>
  <conditionalFormatting sqref="L6:M23 M24">
    <cfRule type="cellIs" dxfId="15" priority="2" operator="lessThan">
      <formula>0</formula>
    </cfRule>
  </conditionalFormatting>
  <conditionalFormatting sqref="L24">
    <cfRule type="cellIs" dxfId="14" priority="1" operator="lessThan">
      <formula>0</formula>
    </cfRule>
  </conditionalFormatting>
  <printOptions horizontalCentered="1"/>
  <pageMargins left="0.43307086614173229" right="0.43307086614173229" top="0.59055118110236227" bottom="0.51181102362204722" header="0.31496062992125984" footer="0.31496062992125984"/>
  <pageSetup paperSize="9" scale="91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2"/>
  <sheetViews>
    <sheetView topLeftCell="A4" workbookViewId="0">
      <selection activeCell="B25" sqref="B25"/>
    </sheetView>
  </sheetViews>
  <sheetFormatPr defaultRowHeight="14.25"/>
  <cols>
    <col min="1" max="1" width="5" style="126" customWidth="1"/>
    <col min="2" max="2" width="17.5" style="126" customWidth="1"/>
    <col min="3" max="3" width="7.375" style="126" bestFit="1" customWidth="1"/>
    <col min="4" max="4" width="6.375" style="126" customWidth="1"/>
    <col min="5" max="6" width="8.625" style="126" bestFit="1" customWidth="1"/>
    <col min="7" max="7" width="13.25" style="126" bestFit="1" customWidth="1"/>
    <col min="8" max="8" width="9.75" style="126" bestFit="1" customWidth="1"/>
    <col min="9" max="9" width="6.5" style="126" bestFit="1" customWidth="1"/>
    <col min="10" max="16384" width="9" style="126"/>
  </cols>
  <sheetData>
    <row r="2" spans="1:9" ht="21">
      <c r="A2" s="136" t="s">
        <v>115</v>
      </c>
      <c r="B2" s="136"/>
      <c r="C2" s="136"/>
      <c r="D2" s="136"/>
      <c r="E2" s="136"/>
      <c r="F2" s="136"/>
      <c r="G2" s="19"/>
      <c r="H2" s="19"/>
    </row>
    <row r="3" spans="1:9" ht="21">
      <c r="A3" s="136"/>
      <c r="B3" s="136" t="s">
        <v>143</v>
      </c>
      <c r="C3" s="136"/>
      <c r="D3" s="136"/>
      <c r="E3" s="136"/>
      <c r="F3" s="136"/>
      <c r="G3" s="136"/>
      <c r="H3" s="136"/>
    </row>
    <row r="4" spans="1:9" ht="21">
      <c r="A4" s="136"/>
      <c r="B4" s="136" t="s">
        <v>90</v>
      </c>
      <c r="C4" s="136"/>
      <c r="D4" s="136"/>
      <c r="E4" s="125"/>
      <c r="F4" s="125"/>
      <c r="G4" s="125"/>
      <c r="H4" s="125"/>
    </row>
    <row r="5" spans="1:9" ht="19.5">
      <c r="A5" s="137"/>
      <c r="B5" s="20"/>
      <c r="C5" s="21" t="s">
        <v>60</v>
      </c>
      <c r="D5" s="21" t="s">
        <v>57</v>
      </c>
      <c r="E5" s="420" t="s">
        <v>38</v>
      </c>
      <c r="F5" s="421"/>
      <c r="G5" s="421"/>
      <c r="H5" s="421"/>
      <c r="I5" s="22"/>
    </row>
    <row r="6" spans="1:9" ht="19.5">
      <c r="A6" s="138" t="s">
        <v>3</v>
      </c>
      <c r="B6" s="24" t="s">
        <v>4</v>
      </c>
      <c r="C6" s="138" t="s">
        <v>61</v>
      </c>
      <c r="D6" s="138" t="s">
        <v>63</v>
      </c>
      <c r="E6" s="24" t="s">
        <v>39</v>
      </c>
      <c r="F6" s="420" t="s">
        <v>119</v>
      </c>
      <c r="G6" s="421"/>
      <c r="H6" s="422"/>
      <c r="I6" s="138" t="s">
        <v>59</v>
      </c>
    </row>
    <row r="7" spans="1:9" ht="18.75">
      <c r="A7" s="23"/>
      <c r="B7" s="24"/>
      <c r="C7" s="138" t="s">
        <v>62</v>
      </c>
      <c r="D7" s="138" t="s">
        <v>70</v>
      </c>
      <c r="E7" s="24" t="s">
        <v>41</v>
      </c>
      <c r="F7" s="21" t="s">
        <v>57</v>
      </c>
      <c r="G7" s="21" t="s">
        <v>42</v>
      </c>
      <c r="H7" s="21" t="s">
        <v>43</v>
      </c>
      <c r="I7" s="138" t="s">
        <v>30</v>
      </c>
    </row>
    <row r="8" spans="1:9" ht="18.75">
      <c r="A8" s="25"/>
      <c r="B8" s="24"/>
      <c r="C8" s="49" t="s">
        <v>4</v>
      </c>
      <c r="D8" s="49"/>
      <c r="E8" s="24"/>
      <c r="F8" s="49" t="s">
        <v>58</v>
      </c>
      <c r="G8" s="49"/>
      <c r="H8" s="49" t="s">
        <v>30</v>
      </c>
      <c r="I8" s="49" t="s">
        <v>69</v>
      </c>
    </row>
    <row r="9" spans="1:9" ht="21">
      <c r="A9" s="139">
        <v>1</v>
      </c>
      <c r="B9" s="140" t="s">
        <v>9</v>
      </c>
      <c r="C9" s="139" t="s">
        <v>64</v>
      </c>
      <c r="D9" s="139">
        <v>909</v>
      </c>
      <c r="E9" s="129">
        <v>14260</v>
      </c>
      <c r="F9" s="129">
        <v>12512</v>
      </c>
      <c r="G9" s="26">
        <v>25889.576300000001</v>
      </c>
      <c r="H9" s="27">
        <f t="shared" ref="H9:H26" si="0">G9/F9</f>
        <v>2.0691796914961635</v>
      </c>
      <c r="I9" s="28">
        <v>1.6</v>
      </c>
    </row>
    <row r="10" spans="1:9" ht="21">
      <c r="A10" s="131">
        <v>2</v>
      </c>
      <c r="B10" s="132" t="s">
        <v>10</v>
      </c>
      <c r="C10" s="131" t="s">
        <v>65</v>
      </c>
      <c r="D10" s="131">
        <v>40</v>
      </c>
      <c r="E10" s="130">
        <v>2213</v>
      </c>
      <c r="F10" s="130">
        <v>1854</v>
      </c>
      <c r="G10" s="12">
        <v>907.95220000000006</v>
      </c>
      <c r="H10" s="6">
        <f t="shared" si="0"/>
        <v>0.48972610571736791</v>
      </c>
      <c r="I10" s="29">
        <v>0.6</v>
      </c>
    </row>
    <row r="11" spans="1:9" ht="21">
      <c r="A11" s="131">
        <v>3</v>
      </c>
      <c r="B11" s="132" t="s">
        <v>11</v>
      </c>
      <c r="C11" s="131" t="s">
        <v>65</v>
      </c>
      <c r="D11" s="131">
        <v>39</v>
      </c>
      <c r="E11" s="130">
        <v>666</v>
      </c>
      <c r="F11" s="130">
        <v>666</v>
      </c>
      <c r="G11" s="12">
        <v>408.28859999999997</v>
      </c>
      <c r="H11" s="6">
        <f t="shared" si="0"/>
        <v>0.61304594594594586</v>
      </c>
      <c r="I11" s="29">
        <v>0.6</v>
      </c>
    </row>
    <row r="12" spans="1:9" ht="21">
      <c r="A12" s="131">
        <v>4</v>
      </c>
      <c r="B12" s="132" t="s">
        <v>37</v>
      </c>
      <c r="C12" s="131" t="s">
        <v>65</v>
      </c>
      <c r="D12" s="131">
        <v>90</v>
      </c>
      <c r="E12" s="130">
        <v>2646</v>
      </c>
      <c r="F12" s="130">
        <v>2337</v>
      </c>
      <c r="G12" s="12">
        <v>1570.6888999999999</v>
      </c>
      <c r="H12" s="6">
        <f t="shared" si="0"/>
        <v>0.67209623448866063</v>
      </c>
      <c r="I12" s="29">
        <v>0.6</v>
      </c>
    </row>
    <row r="13" spans="1:9" ht="21">
      <c r="A13" s="131">
        <v>5</v>
      </c>
      <c r="B13" s="132" t="s">
        <v>12</v>
      </c>
      <c r="C13" s="131" t="s">
        <v>66</v>
      </c>
      <c r="D13" s="131">
        <v>108</v>
      </c>
      <c r="E13" s="130">
        <v>2683</v>
      </c>
      <c r="F13" s="130">
        <v>2683</v>
      </c>
      <c r="G13" s="12">
        <v>2147.5987</v>
      </c>
      <c r="H13" s="6">
        <f t="shared" si="0"/>
        <v>0.8004467759970183</v>
      </c>
      <c r="I13" s="29">
        <v>0.6</v>
      </c>
    </row>
    <row r="14" spans="1:9" ht="21">
      <c r="A14" s="131">
        <v>6</v>
      </c>
      <c r="B14" s="132" t="s">
        <v>13</v>
      </c>
      <c r="C14" s="131" t="s">
        <v>65</v>
      </c>
      <c r="D14" s="131">
        <v>38</v>
      </c>
      <c r="E14" s="130">
        <v>937</v>
      </c>
      <c r="F14" s="130">
        <v>843</v>
      </c>
      <c r="G14" s="12">
        <v>509.21340000000004</v>
      </c>
      <c r="H14" s="6">
        <f t="shared" si="0"/>
        <v>0.60404911032028474</v>
      </c>
      <c r="I14" s="29">
        <v>0.6</v>
      </c>
    </row>
    <row r="15" spans="1:9" ht="21">
      <c r="A15" s="131">
        <v>7</v>
      </c>
      <c r="B15" s="132" t="s">
        <v>14</v>
      </c>
      <c r="C15" s="131" t="s">
        <v>67</v>
      </c>
      <c r="D15" s="131">
        <v>15</v>
      </c>
      <c r="E15" s="130">
        <v>329</v>
      </c>
      <c r="F15" s="130">
        <v>329</v>
      </c>
      <c r="G15" s="12">
        <v>181.5829</v>
      </c>
      <c r="H15" s="6">
        <f t="shared" si="0"/>
        <v>0.5519237082066869</v>
      </c>
      <c r="I15" s="29">
        <v>0.6</v>
      </c>
    </row>
    <row r="16" spans="1:9" ht="21">
      <c r="A16" s="131">
        <v>8</v>
      </c>
      <c r="B16" s="132" t="s">
        <v>15</v>
      </c>
      <c r="C16" s="131" t="s">
        <v>68</v>
      </c>
      <c r="D16" s="131">
        <v>246</v>
      </c>
      <c r="E16" s="130">
        <v>5183</v>
      </c>
      <c r="F16" s="130">
        <v>5012</v>
      </c>
      <c r="G16" s="12">
        <v>6543.4166999999998</v>
      </c>
      <c r="H16" s="6">
        <f t="shared" si="0"/>
        <v>1.3055500199521148</v>
      </c>
      <c r="I16" s="29">
        <v>1</v>
      </c>
    </row>
    <row r="17" spans="1:9" ht="21">
      <c r="A17" s="131">
        <v>9</v>
      </c>
      <c r="B17" s="132" t="s">
        <v>16</v>
      </c>
      <c r="C17" s="131" t="s">
        <v>65</v>
      </c>
      <c r="D17" s="368">
        <v>55</v>
      </c>
      <c r="E17" s="130">
        <v>898</v>
      </c>
      <c r="F17" s="130">
        <v>898</v>
      </c>
      <c r="G17" s="12">
        <v>594.2799</v>
      </c>
      <c r="H17" s="6">
        <f t="shared" si="0"/>
        <v>0.66178162583518929</v>
      </c>
      <c r="I17" s="29">
        <v>0.6</v>
      </c>
    </row>
    <row r="18" spans="1:9" ht="21">
      <c r="A18" s="131">
        <v>10</v>
      </c>
      <c r="B18" s="5" t="s">
        <v>100</v>
      </c>
      <c r="C18" s="131" t="s">
        <v>66</v>
      </c>
      <c r="D18" s="131">
        <v>78</v>
      </c>
      <c r="E18" s="130">
        <v>3785</v>
      </c>
      <c r="F18" s="130">
        <v>3785</v>
      </c>
      <c r="G18" s="12">
        <v>1991.4245000000001</v>
      </c>
      <c r="H18" s="6">
        <f t="shared" si="0"/>
        <v>0.5261359313077939</v>
      </c>
      <c r="I18" s="29">
        <v>0.6</v>
      </c>
    </row>
    <row r="19" spans="1:9" ht="21">
      <c r="A19" s="131">
        <v>11</v>
      </c>
      <c r="B19" s="132" t="s">
        <v>17</v>
      </c>
      <c r="C19" s="131" t="s">
        <v>66</v>
      </c>
      <c r="D19" s="131">
        <v>105</v>
      </c>
      <c r="E19" s="130">
        <v>3075</v>
      </c>
      <c r="F19" s="130">
        <v>3075</v>
      </c>
      <c r="G19" s="12">
        <v>1723.3747000000001</v>
      </c>
      <c r="H19" s="6">
        <f t="shared" si="0"/>
        <v>0.56044705691056917</v>
      </c>
      <c r="I19" s="29">
        <v>0.6</v>
      </c>
    </row>
    <row r="20" spans="1:9" ht="21">
      <c r="A20" s="30">
        <v>12</v>
      </c>
      <c r="B20" s="132" t="s">
        <v>18</v>
      </c>
      <c r="C20" s="131" t="s">
        <v>65</v>
      </c>
      <c r="D20" s="131">
        <v>42</v>
      </c>
      <c r="E20" s="130">
        <v>1093</v>
      </c>
      <c r="F20" s="130">
        <v>1093</v>
      </c>
      <c r="G20" s="12">
        <v>633.22820000000002</v>
      </c>
      <c r="H20" s="6">
        <f t="shared" si="0"/>
        <v>0.57934876486733766</v>
      </c>
      <c r="I20" s="29">
        <v>0.6</v>
      </c>
    </row>
    <row r="21" spans="1:9" ht="21">
      <c r="A21" s="30">
        <v>13</v>
      </c>
      <c r="B21" s="132" t="s">
        <v>19</v>
      </c>
      <c r="C21" s="131" t="s">
        <v>65</v>
      </c>
      <c r="D21" s="131">
        <v>40</v>
      </c>
      <c r="E21" s="130">
        <v>747</v>
      </c>
      <c r="F21" s="130">
        <v>747</v>
      </c>
      <c r="G21" s="12">
        <v>384.73539999999997</v>
      </c>
      <c r="H21" s="6">
        <f t="shared" si="0"/>
        <v>0.51504069611780456</v>
      </c>
      <c r="I21" s="29">
        <v>0.6</v>
      </c>
    </row>
    <row r="22" spans="1:9" ht="21">
      <c r="A22" s="30">
        <v>14</v>
      </c>
      <c r="B22" s="132" t="s">
        <v>20</v>
      </c>
      <c r="C22" s="131" t="s">
        <v>65</v>
      </c>
      <c r="D22" s="131">
        <v>42</v>
      </c>
      <c r="E22" s="130">
        <v>1878</v>
      </c>
      <c r="F22" s="130">
        <v>1878</v>
      </c>
      <c r="G22" s="12">
        <v>937.49329999999986</v>
      </c>
      <c r="H22" s="6">
        <f t="shared" si="0"/>
        <v>0.49919771033013838</v>
      </c>
      <c r="I22" s="29">
        <v>0.6</v>
      </c>
    </row>
    <row r="23" spans="1:9" ht="21">
      <c r="A23" s="30">
        <v>15</v>
      </c>
      <c r="B23" s="132" t="s">
        <v>21</v>
      </c>
      <c r="C23" s="131" t="s">
        <v>65</v>
      </c>
      <c r="D23" s="131">
        <v>40</v>
      </c>
      <c r="E23" s="130">
        <v>518</v>
      </c>
      <c r="F23" s="130">
        <v>518</v>
      </c>
      <c r="G23" s="12">
        <v>376.72589999999997</v>
      </c>
      <c r="H23" s="6">
        <f t="shared" si="0"/>
        <v>0.72727007722007719</v>
      </c>
      <c r="I23" s="29">
        <v>0.6</v>
      </c>
    </row>
    <row r="24" spans="1:9" ht="21">
      <c r="A24" s="30">
        <v>16</v>
      </c>
      <c r="B24" s="132" t="s">
        <v>22</v>
      </c>
      <c r="C24" s="131" t="s">
        <v>65</v>
      </c>
      <c r="D24" s="131">
        <v>34</v>
      </c>
      <c r="E24" s="130">
        <v>968</v>
      </c>
      <c r="F24" s="130">
        <v>968</v>
      </c>
      <c r="G24" s="12">
        <v>502.54859999999996</v>
      </c>
      <c r="H24" s="6">
        <f t="shared" si="0"/>
        <v>0.51916177685950404</v>
      </c>
      <c r="I24" s="29">
        <v>0.6</v>
      </c>
    </row>
    <row r="25" spans="1:9" ht="21">
      <c r="A25" s="30">
        <v>17</v>
      </c>
      <c r="B25" s="132" t="s">
        <v>181</v>
      </c>
      <c r="C25" s="131" t="s">
        <v>101</v>
      </c>
      <c r="D25" s="131">
        <v>301</v>
      </c>
      <c r="E25" s="130">
        <v>4876</v>
      </c>
      <c r="F25" s="130">
        <v>4876</v>
      </c>
      <c r="G25" s="12">
        <v>6185.5082999999995</v>
      </c>
      <c r="H25" s="6">
        <f>G25/F25</f>
        <v>1.2685619975389664</v>
      </c>
      <c r="I25" s="29">
        <v>1.2</v>
      </c>
    </row>
    <row r="26" spans="1:9" ht="21">
      <c r="A26" s="133">
        <v>18</v>
      </c>
      <c r="B26" s="134" t="s">
        <v>23</v>
      </c>
      <c r="C26" s="133" t="s">
        <v>65</v>
      </c>
      <c r="D26" s="133">
        <v>40</v>
      </c>
      <c r="E26" s="135">
        <v>1036</v>
      </c>
      <c r="F26" s="135">
        <v>1036</v>
      </c>
      <c r="G26" s="13">
        <v>625.20609999999999</v>
      </c>
      <c r="H26" s="17">
        <f t="shared" si="0"/>
        <v>0.60348079150579148</v>
      </c>
      <c r="I26" s="31">
        <v>0.6</v>
      </c>
    </row>
    <row r="27" spans="1:9" ht="21">
      <c r="A27" s="36"/>
      <c r="B27" s="200" t="s">
        <v>24</v>
      </c>
      <c r="C27" s="199"/>
      <c r="D27" s="201"/>
      <c r="E27" s="32">
        <f>SUM(E9:E26)</f>
        <v>47791</v>
      </c>
      <c r="F27" s="32">
        <f>SUM(F9:F26)</f>
        <v>45110</v>
      </c>
      <c r="G27" s="33">
        <f>SUM(G9:G26)</f>
        <v>52112.842600000004</v>
      </c>
      <c r="H27" s="34"/>
      <c r="I27" s="35"/>
    </row>
    <row r="28" spans="1:9" ht="21">
      <c r="A28" s="222" t="s">
        <v>86</v>
      </c>
      <c r="B28" s="221" t="s">
        <v>95</v>
      </c>
    </row>
    <row r="29" spans="1:9" ht="21">
      <c r="B29" s="128" t="s">
        <v>87</v>
      </c>
    </row>
    <row r="31" spans="1:9" ht="21">
      <c r="B31" s="234" t="s">
        <v>146</v>
      </c>
      <c r="C31" s="234"/>
      <c r="D31" s="234"/>
      <c r="E31" s="235"/>
      <c r="F31" s="234"/>
      <c r="G31" s="234"/>
      <c r="H31" s="234"/>
    </row>
    <row r="32" spans="1:9" ht="21">
      <c r="A32" s="239" t="s">
        <v>147</v>
      </c>
      <c r="B32" s="239"/>
      <c r="C32" s="239"/>
      <c r="D32" s="239"/>
      <c r="E32" s="239"/>
      <c r="F32" s="239"/>
      <c r="G32" s="239"/>
      <c r="H32" s="383">
        <v>55.6</v>
      </c>
    </row>
  </sheetData>
  <mergeCells count="2">
    <mergeCell ref="E5:H5"/>
    <mergeCell ref="F6:H6"/>
  </mergeCells>
  <conditionalFormatting sqref="H9">
    <cfRule type="cellIs" dxfId="13" priority="7" operator="greaterThan">
      <formula>1.81</formula>
    </cfRule>
  </conditionalFormatting>
  <conditionalFormatting sqref="H16 H25">
    <cfRule type="cellIs" dxfId="12" priority="5" stopIfTrue="1" operator="greaterThan">
      <formula>1.2</formula>
    </cfRule>
    <cfRule type="cellIs" dxfId="11" priority="6" operator="lessThan">
      <formula>1</formula>
    </cfRule>
  </conditionalFormatting>
  <conditionalFormatting sqref="H10:H15 H17:H24 H26">
    <cfRule type="cellIs" dxfId="10" priority="4" operator="greaterThan">
      <formula>0.6</formula>
    </cfRule>
  </conditionalFormatting>
  <conditionalFormatting sqref="H10:H15 H17:H24 H26">
    <cfRule type="cellIs" dxfId="9" priority="3" operator="lessThanOrEqual">
      <formula>0.6</formula>
    </cfRule>
  </conditionalFormatting>
  <conditionalFormatting sqref="H9">
    <cfRule type="cellIs" dxfId="8" priority="2" operator="greaterThan">
      <formula>1.6</formula>
    </cfRule>
  </conditionalFormatting>
  <conditionalFormatting sqref="H10:H15 H17:H24 H26">
    <cfRule type="cellIs" dxfId="7" priority="1" operator="greaterThan">
      <formula>0.6</formula>
    </cfRule>
  </conditionalFormatting>
  <printOptions horizontalCentered="1"/>
  <pageMargins left="0.70866141732283472" right="0.70866141732283472" top="0.51181102362204722" bottom="0.51181102362204722" header="0.31496062992125984" footer="0.31496062992125984"/>
  <pageSetup paperSize="9" scale="98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opLeftCell="A7" workbookViewId="0">
      <selection activeCell="H20" sqref="H20"/>
    </sheetView>
  </sheetViews>
  <sheetFormatPr defaultRowHeight="14.25"/>
  <cols>
    <col min="1" max="1" width="3.625" customWidth="1"/>
    <col min="2" max="2" width="14.75" customWidth="1"/>
    <col min="3" max="3" width="9.875" bestFit="1" customWidth="1"/>
    <col min="4" max="4" width="9.125" customWidth="1"/>
    <col min="5" max="5" width="9.25" customWidth="1"/>
    <col min="6" max="6" width="8.75" customWidth="1"/>
    <col min="7" max="7" width="12.125" bestFit="1" customWidth="1"/>
    <col min="8" max="8" width="10.625" customWidth="1"/>
    <col min="9" max="9" width="7" customWidth="1"/>
    <col min="10" max="18" width="6.125" customWidth="1"/>
  </cols>
  <sheetData>
    <row r="1" spans="1:18" ht="21">
      <c r="A1" s="68" t="s">
        <v>144</v>
      </c>
      <c r="B1" s="68"/>
      <c r="C1" s="68"/>
      <c r="D1" s="68"/>
      <c r="E1" s="68"/>
      <c r="F1" s="65"/>
      <c r="G1" s="65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ht="21">
      <c r="A2" s="99"/>
      <c r="B2" s="105"/>
      <c r="C2" s="431" t="s">
        <v>38</v>
      </c>
      <c r="D2" s="431"/>
      <c r="E2" s="431"/>
      <c r="F2" s="431"/>
      <c r="G2" s="431"/>
      <c r="H2" s="431"/>
      <c r="I2" s="428"/>
      <c r="J2" s="429"/>
      <c r="K2" s="429"/>
      <c r="L2" s="429"/>
      <c r="M2" s="429"/>
      <c r="N2" s="429"/>
      <c r="O2" s="429"/>
      <c r="P2" s="429"/>
      <c r="Q2" s="429"/>
      <c r="R2" s="430"/>
    </row>
    <row r="3" spans="1:18" ht="21">
      <c r="A3" s="240" t="s">
        <v>3</v>
      </c>
      <c r="B3" s="240" t="s">
        <v>4</v>
      </c>
      <c r="C3" s="94" t="s">
        <v>39</v>
      </c>
      <c r="D3" s="431" t="s">
        <v>191</v>
      </c>
      <c r="E3" s="431"/>
      <c r="F3" s="406" t="s">
        <v>190</v>
      </c>
      <c r="G3" s="407"/>
      <c r="H3" s="408"/>
      <c r="I3" s="425" t="s">
        <v>40</v>
      </c>
      <c r="J3" s="426"/>
      <c r="K3" s="426"/>
      <c r="L3" s="426"/>
      <c r="M3" s="426"/>
      <c r="N3" s="426"/>
      <c r="O3" s="426"/>
      <c r="P3" s="426"/>
      <c r="Q3" s="426"/>
      <c r="R3" s="427"/>
    </row>
    <row r="4" spans="1:18" ht="21">
      <c r="A4" s="97"/>
      <c r="B4" s="97"/>
      <c r="C4" s="94" t="s">
        <v>41</v>
      </c>
      <c r="D4" s="100" t="s">
        <v>79</v>
      </c>
      <c r="E4" s="94" t="s">
        <v>8</v>
      </c>
      <c r="F4" s="240" t="s">
        <v>41</v>
      </c>
      <c r="G4" s="94" t="s">
        <v>192</v>
      </c>
      <c r="H4" s="240" t="s">
        <v>189</v>
      </c>
      <c r="I4" s="100"/>
      <c r="J4" s="94"/>
      <c r="K4" s="100"/>
      <c r="L4" s="94"/>
      <c r="M4" s="100"/>
      <c r="N4" s="94"/>
      <c r="O4" s="100"/>
      <c r="P4" s="94"/>
      <c r="Q4" s="100"/>
      <c r="R4" s="101"/>
    </row>
    <row r="5" spans="1:18" ht="21">
      <c r="A5" s="98"/>
      <c r="B5" s="98"/>
      <c r="C5" s="102"/>
      <c r="D5" s="107" t="s">
        <v>41</v>
      </c>
      <c r="E5" s="106"/>
      <c r="F5" s="107"/>
      <c r="G5" s="106"/>
      <c r="H5" s="107" t="s">
        <v>30</v>
      </c>
      <c r="I5" s="98">
        <v>1</v>
      </c>
      <c r="J5" s="103">
        <v>2</v>
      </c>
      <c r="K5" s="98">
        <v>3</v>
      </c>
      <c r="L5" s="103">
        <v>4</v>
      </c>
      <c r="M5" s="98">
        <v>5</v>
      </c>
      <c r="N5" s="103">
        <v>6</v>
      </c>
      <c r="O5" s="98">
        <v>7</v>
      </c>
      <c r="P5" s="103">
        <v>8</v>
      </c>
      <c r="Q5" s="98">
        <v>9</v>
      </c>
      <c r="R5" s="104">
        <v>10</v>
      </c>
    </row>
    <row r="6" spans="1:18" ht="21">
      <c r="A6" s="362">
        <v>1</v>
      </c>
      <c r="B6" s="236" t="s">
        <v>9</v>
      </c>
      <c r="C6" s="252">
        <v>14260</v>
      </c>
      <c r="D6" s="257">
        <v>1748</v>
      </c>
      <c r="E6" s="302">
        <f t="shared" ref="E6:E23" si="0">D6*100/C6</f>
        <v>12.258064516129032</v>
      </c>
      <c r="F6" s="249">
        <v>12512</v>
      </c>
      <c r="G6" s="250">
        <v>25889.576300000001</v>
      </c>
      <c r="H6" s="304">
        <f t="shared" ref="H6:H23" si="1">G6/F6</f>
        <v>2.0691796914961635</v>
      </c>
      <c r="I6" s="108">
        <v>1744</v>
      </c>
      <c r="J6" s="108">
        <v>0</v>
      </c>
      <c r="K6" s="108">
        <v>2</v>
      </c>
      <c r="L6" s="108">
        <v>0</v>
      </c>
      <c r="M6" s="108">
        <v>0</v>
      </c>
      <c r="N6" s="108">
        <v>0</v>
      </c>
      <c r="O6" s="108">
        <v>0</v>
      </c>
      <c r="P6" s="108">
        <v>0</v>
      </c>
      <c r="Q6" s="108">
        <v>7</v>
      </c>
      <c r="R6" s="109">
        <v>0</v>
      </c>
    </row>
    <row r="7" spans="1:18" ht="21">
      <c r="A7" s="363">
        <v>2</v>
      </c>
      <c r="B7" s="237" t="s">
        <v>10</v>
      </c>
      <c r="C7" s="248">
        <v>2213</v>
      </c>
      <c r="D7" s="256">
        <v>359</v>
      </c>
      <c r="E7" s="302">
        <f t="shared" si="0"/>
        <v>16.222322638951649</v>
      </c>
      <c r="F7" s="248">
        <v>1854</v>
      </c>
      <c r="G7" s="251">
        <v>907.95220000000006</v>
      </c>
      <c r="H7" s="305">
        <f t="shared" si="1"/>
        <v>0.48972610571736791</v>
      </c>
      <c r="I7" s="108">
        <v>0</v>
      </c>
      <c r="J7" s="108">
        <v>0</v>
      </c>
      <c r="K7" s="108">
        <v>0</v>
      </c>
      <c r="L7" s="108">
        <v>0</v>
      </c>
      <c r="M7" s="108">
        <v>0</v>
      </c>
      <c r="N7" s="108">
        <v>0</v>
      </c>
      <c r="O7" s="108">
        <v>0</v>
      </c>
      <c r="P7" s="108">
        <v>0</v>
      </c>
      <c r="Q7" s="108">
        <v>0</v>
      </c>
      <c r="R7" s="110">
        <v>0</v>
      </c>
    </row>
    <row r="8" spans="1:18" ht="21">
      <c r="A8" s="363">
        <v>3</v>
      </c>
      <c r="B8" s="237" t="s">
        <v>11</v>
      </c>
      <c r="C8" s="248">
        <v>666</v>
      </c>
      <c r="D8" s="256">
        <v>0</v>
      </c>
      <c r="E8" s="302">
        <f t="shared" si="0"/>
        <v>0</v>
      </c>
      <c r="F8" s="248">
        <v>666</v>
      </c>
      <c r="G8" s="251">
        <v>408.28859999999997</v>
      </c>
      <c r="H8" s="305">
        <f t="shared" si="1"/>
        <v>0.61304594594594586</v>
      </c>
      <c r="I8" s="108">
        <v>0</v>
      </c>
      <c r="J8" s="108">
        <v>0</v>
      </c>
      <c r="K8" s="108">
        <v>0</v>
      </c>
      <c r="L8" s="108">
        <v>0</v>
      </c>
      <c r="M8" s="108">
        <v>0</v>
      </c>
      <c r="N8" s="108">
        <v>0</v>
      </c>
      <c r="O8" s="108">
        <v>0</v>
      </c>
      <c r="P8" s="108">
        <v>0</v>
      </c>
      <c r="Q8" s="108">
        <v>0</v>
      </c>
      <c r="R8" s="110">
        <v>0</v>
      </c>
    </row>
    <row r="9" spans="1:18" ht="21">
      <c r="A9" s="363">
        <v>4</v>
      </c>
      <c r="B9" s="237" t="s">
        <v>37</v>
      </c>
      <c r="C9" s="248">
        <v>2646</v>
      </c>
      <c r="D9" s="256">
        <v>309</v>
      </c>
      <c r="E9" s="302">
        <f t="shared" si="0"/>
        <v>11.678004535147393</v>
      </c>
      <c r="F9" s="248">
        <v>2337</v>
      </c>
      <c r="G9" s="251">
        <v>1570.6888999999999</v>
      </c>
      <c r="H9" s="305">
        <f t="shared" si="1"/>
        <v>0.67209623448866063</v>
      </c>
      <c r="I9" s="108">
        <v>324</v>
      </c>
      <c r="J9" s="108">
        <v>7</v>
      </c>
      <c r="K9" s="108">
        <v>1</v>
      </c>
      <c r="L9" s="108">
        <v>0</v>
      </c>
      <c r="M9" s="108">
        <v>0</v>
      </c>
      <c r="N9" s="108">
        <v>0</v>
      </c>
      <c r="O9" s="108">
        <v>0</v>
      </c>
      <c r="P9" s="108">
        <v>0</v>
      </c>
      <c r="Q9" s="108">
        <v>0</v>
      </c>
      <c r="R9" s="110">
        <v>1</v>
      </c>
    </row>
    <row r="10" spans="1:18" ht="21">
      <c r="A10" s="363">
        <v>5</v>
      </c>
      <c r="B10" s="237" t="s">
        <v>12</v>
      </c>
      <c r="C10" s="248">
        <v>2683</v>
      </c>
      <c r="D10" s="256">
        <v>0</v>
      </c>
      <c r="E10" s="302">
        <f t="shared" si="0"/>
        <v>0</v>
      </c>
      <c r="F10" s="248">
        <v>2683</v>
      </c>
      <c r="G10" s="251">
        <v>2147.5987</v>
      </c>
      <c r="H10" s="305">
        <f t="shared" si="1"/>
        <v>0.8004467759970183</v>
      </c>
      <c r="I10" s="108">
        <v>0</v>
      </c>
      <c r="J10" s="108">
        <v>0</v>
      </c>
      <c r="K10" s="108">
        <v>0</v>
      </c>
      <c r="L10" s="108">
        <v>0</v>
      </c>
      <c r="M10" s="108">
        <v>0</v>
      </c>
      <c r="N10" s="108">
        <v>0</v>
      </c>
      <c r="O10" s="108">
        <v>0</v>
      </c>
      <c r="P10" s="108">
        <v>0</v>
      </c>
      <c r="Q10" s="108">
        <v>0</v>
      </c>
      <c r="R10" s="110">
        <v>0</v>
      </c>
    </row>
    <row r="11" spans="1:18" ht="21">
      <c r="A11" s="363">
        <v>6</v>
      </c>
      <c r="B11" s="237" t="s">
        <v>13</v>
      </c>
      <c r="C11" s="248">
        <v>937</v>
      </c>
      <c r="D11" s="256">
        <v>94</v>
      </c>
      <c r="E11" s="302">
        <f t="shared" si="0"/>
        <v>10.032017075773746</v>
      </c>
      <c r="F11" s="248">
        <v>843</v>
      </c>
      <c r="G11" s="251">
        <v>509.21340000000004</v>
      </c>
      <c r="H11" s="305">
        <f t="shared" si="1"/>
        <v>0.60404911032028474</v>
      </c>
      <c r="I11" s="108">
        <v>0</v>
      </c>
      <c r="J11" s="108">
        <v>0</v>
      </c>
      <c r="K11" s="108">
        <v>0</v>
      </c>
      <c r="L11" s="108">
        <v>0</v>
      </c>
      <c r="M11" s="108">
        <v>0</v>
      </c>
      <c r="N11" s="108">
        <v>0</v>
      </c>
      <c r="O11" s="108">
        <v>0</v>
      </c>
      <c r="P11" s="108">
        <v>0</v>
      </c>
      <c r="Q11" s="108">
        <v>0</v>
      </c>
      <c r="R11" s="110">
        <v>0</v>
      </c>
    </row>
    <row r="12" spans="1:18" ht="21">
      <c r="A12" s="363">
        <v>7</v>
      </c>
      <c r="B12" s="237" t="s">
        <v>14</v>
      </c>
      <c r="C12" s="248">
        <v>329</v>
      </c>
      <c r="D12" s="256">
        <v>0</v>
      </c>
      <c r="E12" s="302">
        <f t="shared" si="0"/>
        <v>0</v>
      </c>
      <c r="F12" s="248">
        <v>329</v>
      </c>
      <c r="G12" s="251">
        <v>181.5829</v>
      </c>
      <c r="H12" s="305">
        <f t="shared" si="1"/>
        <v>0.5519237082066869</v>
      </c>
      <c r="I12" s="108">
        <v>0</v>
      </c>
      <c r="J12" s="108">
        <v>0</v>
      </c>
      <c r="K12" s="108">
        <v>0</v>
      </c>
      <c r="L12" s="108">
        <v>0</v>
      </c>
      <c r="M12" s="108">
        <v>0</v>
      </c>
      <c r="N12" s="108">
        <v>0</v>
      </c>
      <c r="O12" s="108">
        <v>0</v>
      </c>
      <c r="P12" s="108">
        <v>0</v>
      </c>
      <c r="Q12" s="108">
        <v>0</v>
      </c>
      <c r="R12" s="110">
        <v>0</v>
      </c>
    </row>
    <row r="13" spans="1:18" ht="21">
      <c r="A13" s="363">
        <v>8</v>
      </c>
      <c r="B13" s="237" t="s">
        <v>15</v>
      </c>
      <c r="C13" s="248">
        <v>5183</v>
      </c>
      <c r="D13" s="256">
        <v>171</v>
      </c>
      <c r="E13" s="302">
        <f t="shared" si="0"/>
        <v>3.2992475400347288</v>
      </c>
      <c r="F13" s="248">
        <v>5012</v>
      </c>
      <c r="G13" s="251">
        <v>6543.4166999999998</v>
      </c>
      <c r="H13" s="305">
        <f t="shared" si="1"/>
        <v>1.3055500199521148</v>
      </c>
      <c r="I13" s="108">
        <v>0</v>
      </c>
      <c r="J13" s="108">
        <v>0</v>
      </c>
      <c r="K13" s="108">
        <v>0</v>
      </c>
      <c r="L13" s="108">
        <v>0</v>
      </c>
      <c r="M13" s="108">
        <v>0</v>
      </c>
      <c r="N13" s="108">
        <v>0</v>
      </c>
      <c r="O13" s="108">
        <v>0</v>
      </c>
      <c r="P13" s="108">
        <v>0</v>
      </c>
      <c r="Q13" s="108">
        <v>0</v>
      </c>
      <c r="R13" s="110">
        <v>0</v>
      </c>
    </row>
    <row r="14" spans="1:18" ht="21">
      <c r="A14" s="363">
        <v>9</v>
      </c>
      <c r="B14" s="237" t="s">
        <v>16</v>
      </c>
      <c r="C14" s="248">
        <v>898</v>
      </c>
      <c r="D14" s="256">
        <v>0</v>
      </c>
      <c r="E14" s="302">
        <f t="shared" si="0"/>
        <v>0</v>
      </c>
      <c r="F14" s="248">
        <v>898</v>
      </c>
      <c r="G14" s="251">
        <v>594.2799</v>
      </c>
      <c r="H14" s="305">
        <f t="shared" si="1"/>
        <v>0.66178162583518929</v>
      </c>
      <c r="I14" s="108">
        <v>0</v>
      </c>
      <c r="J14" s="108">
        <v>0</v>
      </c>
      <c r="K14" s="108">
        <v>0</v>
      </c>
      <c r="L14" s="108">
        <v>0</v>
      </c>
      <c r="M14" s="108">
        <v>0</v>
      </c>
      <c r="N14" s="108">
        <v>0</v>
      </c>
      <c r="O14" s="108">
        <v>0</v>
      </c>
      <c r="P14" s="108">
        <v>0</v>
      </c>
      <c r="Q14" s="108">
        <v>0</v>
      </c>
      <c r="R14" s="110">
        <v>0</v>
      </c>
    </row>
    <row r="15" spans="1:18" ht="21">
      <c r="A15" s="363">
        <v>10</v>
      </c>
      <c r="B15" s="5" t="s">
        <v>100</v>
      </c>
      <c r="C15" s="248">
        <v>3785</v>
      </c>
      <c r="D15" s="256">
        <v>0</v>
      </c>
      <c r="E15" s="302">
        <f t="shared" si="0"/>
        <v>0</v>
      </c>
      <c r="F15" s="248">
        <v>3785</v>
      </c>
      <c r="G15" s="251">
        <v>1991.4245000000001</v>
      </c>
      <c r="H15" s="305">
        <f t="shared" si="1"/>
        <v>0.5261359313077939</v>
      </c>
      <c r="I15" s="108">
        <v>0</v>
      </c>
      <c r="J15" s="108">
        <v>0</v>
      </c>
      <c r="K15" s="108">
        <v>0</v>
      </c>
      <c r="L15" s="108">
        <v>0</v>
      </c>
      <c r="M15" s="108">
        <v>0</v>
      </c>
      <c r="N15" s="108">
        <v>0</v>
      </c>
      <c r="O15" s="108">
        <v>0</v>
      </c>
      <c r="P15" s="108">
        <v>0</v>
      </c>
      <c r="Q15" s="108">
        <v>0</v>
      </c>
      <c r="R15" s="110">
        <v>0</v>
      </c>
    </row>
    <row r="16" spans="1:18" ht="21">
      <c r="A16" s="363">
        <v>11</v>
      </c>
      <c r="B16" s="237" t="s">
        <v>17</v>
      </c>
      <c r="C16" s="248">
        <v>3075</v>
      </c>
      <c r="D16" s="256">
        <v>0</v>
      </c>
      <c r="E16" s="302">
        <f t="shared" si="0"/>
        <v>0</v>
      </c>
      <c r="F16" s="248">
        <v>3075</v>
      </c>
      <c r="G16" s="251">
        <v>1723.3747000000001</v>
      </c>
      <c r="H16" s="305">
        <f t="shared" si="1"/>
        <v>0.56044705691056917</v>
      </c>
      <c r="I16" s="108">
        <v>0</v>
      </c>
      <c r="J16" s="108">
        <v>0</v>
      </c>
      <c r="K16" s="108">
        <v>0</v>
      </c>
      <c r="L16" s="108">
        <v>0</v>
      </c>
      <c r="M16" s="108">
        <v>0</v>
      </c>
      <c r="N16" s="108">
        <v>0</v>
      </c>
      <c r="O16" s="108">
        <v>0</v>
      </c>
      <c r="P16" s="108">
        <v>0</v>
      </c>
      <c r="Q16" s="108">
        <v>0</v>
      </c>
      <c r="R16" s="110">
        <v>0</v>
      </c>
    </row>
    <row r="17" spans="1:19" ht="21">
      <c r="A17" s="363">
        <v>12</v>
      </c>
      <c r="B17" s="237" t="s">
        <v>18</v>
      </c>
      <c r="C17" s="248">
        <v>1093</v>
      </c>
      <c r="D17" s="256">
        <v>0</v>
      </c>
      <c r="E17" s="302">
        <f t="shared" si="0"/>
        <v>0</v>
      </c>
      <c r="F17" s="248">
        <v>1093</v>
      </c>
      <c r="G17" s="251">
        <v>633.22820000000002</v>
      </c>
      <c r="H17" s="305">
        <f t="shared" si="1"/>
        <v>0.57934876486733766</v>
      </c>
      <c r="I17" s="108">
        <v>0</v>
      </c>
      <c r="J17" s="108">
        <v>0</v>
      </c>
      <c r="K17" s="108">
        <v>0</v>
      </c>
      <c r="L17" s="108">
        <v>0</v>
      </c>
      <c r="M17" s="108">
        <v>0</v>
      </c>
      <c r="N17" s="108">
        <v>0</v>
      </c>
      <c r="O17" s="108">
        <v>0</v>
      </c>
      <c r="P17" s="108">
        <v>0</v>
      </c>
      <c r="Q17" s="108">
        <v>0</v>
      </c>
      <c r="R17" s="110">
        <v>0</v>
      </c>
    </row>
    <row r="18" spans="1:19" ht="21">
      <c r="A18" s="363">
        <v>13</v>
      </c>
      <c r="B18" s="237" t="s">
        <v>19</v>
      </c>
      <c r="C18" s="248">
        <v>747</v>
      </c>
      <c r="D18" s="256">
        <v>0</v>
      </c>
      <c r="E18" s="302">
        <f t="shared" si="0"/>
        <v>0</v>
      </c>
      <c r="F18" s="248">
        <v>747</v>
      </c>
      <c r="G18" s="251">
        <v>384.73539999999997</v>
      </c>
      <c r="H18" s="305">
        <f t="shared" si="1"/>
        <v>0.51504069611780456</v>
      </c>
      <c r="I18" s="108">
        <v>0</v>
      </c>
      <c r="J18" s="108">
        <v>0</v>
      </c>
      <c r="K18" s="108">
        <v>0</v>
      </c>
      <c r="L18" s="108">
        <v>0</v>
      </c>
      <c r="M18" s="108">
        <v>0</v>
      </c>
      <c r="N18" s="108">
        <v>0</v>
      </c>
      <c r="O18" s="108">
        <v>0</v>
      </c>
      <c r="P18" s="108">
        <v>0</v>
      </c>
      <c r="Q18" s="108">
        <v>0</v>
      </c>
      <c r="R18" s="110">
        <v>0</v>
      </c>
    </row>
    <row r="19" spans="1:19" ht="21">
      <c r="A19" s="363">
        <v>14</v>
      </c>
      <c r="B19" s="237" t="s">
        <v>20</v>
      </c>
      <c r="C19" s="248">
        <v>1878</v>
      </c>
      <c r="D19" s="256">
        <v>0</v>
      </c>
      <c r="E19" s="302">
        <f t="shared" si="0"/>
        <v>0</v>
      </c>
      <c r="F19" s="248">
        <v>1878</v>
      </c>
      <c r="G19" s="251">
        <v>937.49329999999986</v>
      </c>
      <c r="H19" s="305">
        <f t="shared" si="1"/>
        <v>0.49919771033013838</v>
      </c>
      <c r="I19" s="108">
        <v>0</v>
      </c>
      <c r="J19" s="108">
        <v>0</v>
      </c>
      <c r="K19" s="108">
        <v>0</v>
      </c>
      <c r="L19" s="108">
        <v>0</v>
      </c>
      <c r="M19" s="108">
        <v>0</v>
      </c>
      <c r="N19" s="108">
        <v>0</v>
      </c>
      <c r="O19" s="108">
        <v>0</v>
      </c>
      <c r="P19" s="108">
        <v>0</v>
      </c>
      <c r="Q19" s="108">
        <v>0</v>
      </c>
      <c r="R19" s="110">
        <v>0</v>
      </c>
    </row>
    <row r="20" spans="1:19" ht="21">
      <c r="A20" s="363">
        <v>15</v>
      </c>
      <c r="B20" s="237" t="s">
        <v>21</v>
      </c>
      <c r="C20" s="248">
        <v>518</v>
      </c>
      <c r="D20" s="256">
        <v>0</v>
      </c>
      <c r="E20" s="302">
        <f t="shared" si="0"/>
        <v>0</v>
      </c>
      <c r="F20" s="248">
        <v>518</v>
      </c>
      <c r="G20" s="251">
        <v>376.72589999999997</v>
      </c>
      <c r="H20" s="305">
        <f t="shared" si="1"/>
        <v>0.72727007722007719</v>
      </c>
      <c r="I20" s="108">
        <v>0</v>
      </c>
      <c r="J20" s="108">
        <v>0</v>
      </c>
      <c r="K20" s="108">
        <v>0</v>
      </c>
      <c r="L20" s="108">
        <v>0</v>
      </c>
      <c r="M20" s="108">
        <v>0</v>
      </c>
      <c r="N20" s="108">
        <v>0</v>
      </c>
      <c r="O20" s="108">
        <v>0</v>
      </c>
      <c r="P20" s="108">
        <v>0</v>
      </c>
      <c r="Q20" s="108">
        <v>0</v>
      </c>
      <c r="R20" s="110">
        <v>0</v>
      </c>
    </row>
    <row r="21" spans="1:19" ht="21">
      <c r="A21" s="363">
        <v>16</v>
      </c>
      <c r="B21" s="237" t="s">
        <v>22</v>
      </c>
      <c r="C21" s="248">
        <v>968</v>
      </c>
      <c r="D21" s="256">
        <v>0</v>
      </c>
      <c r="E21" s="302">
        <f t="shared" si="0"/>
        <v>0</v>
      </c>
      <c r="F21" s="248">
        <v>968</v>
      </c>
      <c r="G21" s="251">
        <v>502.54859999999996</v>
      </c>
      <c r="H21" s="305">
        <f t="shared" si="1"/>
        <v>0.51916177685950404</v>
      </c>
      <c r="I21" s="108">
        <v>0</v>
      </c>
      <c r="J21" s="108">
        <v>0</v>
      </c>
      <c r="K21" s="108">
        <v>0</v>
      </c>
      <c r="L21" s="108">
        <v>0</v>
      </c>
      <c r="M21" s="108">
        <v>0</v>
      </c>
      <c r="N21" s="108">
        <v>0</v>
      </c>
      <c r="O21" s="108">
        <v>0</v>
      </c>
      <c r="P21" s="108">
        <v>0</v>
      </c>
      <c r="Q21" s="108">
        <v>0</v>
      </c>
      <c r="R21" s="110">
        <v>0</v>
      </c>
    </row>
    <row r="22" spans="1:19" ht="21">
      <c r="A22" s="363">
        <v>17</v>
      </c>
      <c r="B22" s="399" t="s">
        <v>181</v>
      </c>
      <c r="C22" s="248">
        <v>4876</v>
      </c>
      <c r="D22" s="256">
        <v>0</v>
      </c>
      <c r="E22" s="302">
        <f t="shared" si="0"/>
        <v>0</v>
      </c>
      <c r="F22" s="248">
        <v>4876</v>
      </c>
      <c r="G22" s="251">
        <v>6185.5082999999995</v>
      </c>
      <c r="H22" s="305">
        <f>G22/F22</f>
        <v>1.2685619975389664</v>
      </c>
      <c r="I22" s="108">
        <v>0</v>
      </c>
      <c r="J22" s="108">
        <v>0</v>
      </c>
      <c r="K22" s="108">
        <v>0</v>
      </c>
      <c r="L22" s="108">
        <v>0</v>
      </c>
      <c r="M22" s="108">
        <v>0</v>
      </c>
      <c r="N22" s="108">
        <v>0</v>
      </c>
      <c r="O22" s="108">
        <v>0</v>
      </c>
      <c r="P22" s="108">
        <v>0</v>
      </c>
      <c r="Q22" s="108">
        <v>0</v>
      </c>
      <c r="R22" s="110">
        <v>0</v>
      </c>
    </row>
    <row r="23" spans="1:19" ht="21">
      <c r="A23" s="364">
        <v>18</v>
      </c>
      <c r="B23" s="238" t="s">
        <v>23</v>
      </c>
      <c r="C23" s="253">
        <v>1036</v>
      </c>
      <c r="D23" s="369">
        <v>0</v>
      </c>
      <c r="E23" s="303">
        <f t="shared" si="0"/>
        <v>0</v>
      </c>
      <c r="F23" s="253">
        <v>1036</v>
      </c>
      <c r="G23" s="254">
        <v>625.20609999999999</v>
      </c>
      <c r="H23" s="306">
        <f t="shared" si="1"/>
        <v>0.60348079150579148</v>
      </c>
      <c r="I23" s="108">
        <v>0</v>
      </c>
      <c r="J23" s="108">
        <v>0</v>
      </c>
      <c r="K23" s="108">
        <v>0</v>
      </c>
      <c r="L23" s="108">
        <v>0</v>
      </c>
      <c r="M23" s="108">
        <v>0</v>
      </c>
      <c r="N23" s="108">
        <v>0</v>
      </c>
      <c r="O23" s="108">
        <v>0</v>
      </c>
      <c r="P23" s="108">
        <v>0</v>
      </c>
      <c r="Q23" s="108">
        <v>0</v>
      </c>
      <c r="R23" s="244">
        <v>0</v>
      </c>
    </row>
    <row r="24" spans="1:19" ht="21">
      <c r="A24" s="365"/>
      <c r="B24" s="93" t="s">
        <v>24</v>
      </c>
      <c r="C24" s="246">
        <f>SUM(C6:C23)</f>
        <v>47791</v>
      </c>
      <c r="D24" s="246">
        <f>SUM(D6:D23)</f>
        <v>2681</v>
      </c>
      <c r="E24" s="255">
        <f>D24*100/C24</f>
        <v>5.6098428574417776</v>
      </c>
      <c r="F24" s="246">
        <f>SUM(F6:F23)</f>
        <v>45110</v>
      </c>
      <c r="G24" s="245">
        <f>SUM(G6:G23)</f>
        <v>52112.842600000004</v>
      </c>
      <c r="H24" s="247">
        <f>G24/F24</f>
        <v>1.1552392507204612</v>
      </c>
      <c r="I24" s="361">
        <f>SUM(I6:I23)</f>
        <v>2068</v>
      </c>
      <c r="J24" s="361">
        <f t="shared" ref="J24:R24" si="2">SUM(J6:J23)</f>
        <v>7</v>
      </c>
      <c r="K24" s="361">
        <f t="shared" si="2"/>
        <v>3</v>
      </c>
      <c r="L24" s="370">
        <v>0</v>
      </c>
      <c r="M24" s="370">
        <v>0</v>
      </c>
      <c r="N24" s="370">
        <v>0</v>
      </c>
      <c r="O24" s="370">
        <v>0</v>
      </c>
      <c r="P24" s="370">
        <v>0</v>
      </c>
      <c r="Q24" s="361">
        <f t="shared" si="2"/>
        <v>7</v>
      </c>
      <c r="R24" s="361">
        <f t="shared" si="2"/>
        <v>1</v>
      </c>
      <c r="S24" s="111"/>
    </row>
    <row r="25" spans="1:19" ht="21">
      <c r="A25" s="423" t="s">
        <v>145</v>
      </c>
      <c r="B25" s="424"/>
      <c r="C25" s="424"/>
      <c r="D25" s="424"/>
      <c r="E25" s="424"/>
      <c r="F25" s="424"/>
      <c r="G25" s="95"/>
      <c r="H25" s="96"/>
      <c r="I25" s="94"/>
      <c r="J25" s="94"/>
      <c r="K25" s="94"/>
      <c r="L25" s="94"/>
      <c r="M25" s="94"/>
      <c r="N25" s="94"/>
      <c r="O25" s="94"/>
      <c r="P25" s="94"/>
      <c r="Q25" s="94"/>
      <c r="R25" s="94"/>
    </row>
    <row r="26" spans="1:19" ht="21">
      <c r="A26" s="67"/>
      <c r="B26" s="280" t="s">
        <v>44</v>
      </c>
      <c r="C26" s="277"/>
      <c r="D26" s="277"/>
      <c r="E26" s="277"/>
      <c r="F26" s="278"/>
      <c r="G26" s="366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</row>
    <row r="27" spans="1:19" ht="21">
      <c r="A27" s="67"/>
      <c r="B27" s="281" t="s">
        <v>74</v>
      </c>
      <c r="C27" s="67"/>
      <c r="D27" s="66" t="s">
        <v>121</v>
      </c>
      <c r="E27" s="67"/>
      <c r="F27" s="279"/>
      <c r="G27" s="367"/>
      <c r="H27" s="65" t="s">
        <v>148</v>
      </c>
      <c r="I27" s="67"/>
      <c r="J27" s="67"/>
      <c r="K27" s="67"/>
      <c r="L27" s="67"/>
      <c r="M27" s="67"/>
      <c r="N27" s="67"/>
      <c r="O27" s="67"/>
      <c r="P27" s="67"/>
      <c r="Q27" s="67"/>
      <c r="R27" s="67"/>
    </row>
    <row r="28" spans="1:19" ht="21">
      <c r="A28" s="67"/>
      <c r="B28" s="281" t="s">
        <v>75</v>
      </c>
      <c r="C28" s="67"/>
      <c r="D28" s="66" t="s">
        <v>122</v>
      </c>
      <c r="E28" s="67"/>
      <c r="F28" s="279"/>
      <c r="G28" s="366"/>
      <c r="H28" s="66" t="s">
        <v>149</v>
      </c>
      <c r="I28" s="67"/>
      <c r="J28" s="67"/>
      <c r="K28" s="67"/>
      <c r="L28" s="67"/>
      <c r="M28" s="67"/>
      <c r="N28" s="67"/>
      <c r="O28" s="67"/>
      <c r="P28" s="67"/>
      <c r="Q28" s="67"/>
      <c r="R28" s="67"/>
    </row>
    <row r="29" spans="1:19" ht="21">
      <c r="A29" s="67"/>
      <c r="B29" s="281" t="s">
        <v>76</v>
      </c>
      <c r="C29" s="67"/>
      <c r="D29" s="66" t="s">
        <v>123</v>
      </c>
      <c r="E29" s="67"/>
      <c r="F29" s="279"/>
      <c r="G29" s="366"/>
      <c r="H29" s="66" t="s">
        <v>99</v>
      </c>
      <c r="I29" s="67"/>
      <c r="J29" s="67"/>
      <c r="K29" s="67"/>
      <c r="L29" s="67"/>
      <c r="M29" s="67"/>
      <c r="N29" s="67"/>
      <c r="O29" s="67"/>
      <c r="P29" s="67"/>
      <c r="Q29" s="67"/>
      <c r="R29" s="67"/>
    </row>
    <row r="30" spans="1:19" ht="21">
      <c r="A30" s="67"/>
      <c r="B30" s="281" t="s">
        <v>77</v>
      </c>
      <c r="C30" s="67"/>
      <c r="D30" s="405" t="s">
        <v>124</v>
      </c>
      <c r="E30" s="67"/>
      <c r="F30" s="279"/>
      <c r="G30" s="366"/>
      <c r="H30" s="65"/>
      <c r="I30" s="67"/>
      <c r="J30" s="67"/>
      <c r="K30" s="67"/>
      <c r="L30" s="67"/>
      <c r="M30" s="67"/>
      <c r="N30" s="67"/>
      <c r="O30" s="67"/>
      <c r="P30" s="67"/>
      <c r="Q30" s="67"/>
      <c r="R30" s="67"/>
    </row>
    <row r="31" spans="1:19" ht="21">
      <c r="A31" s="67"/>
      <c r="B31" s="282" t="s">
        <v>78</v>
      </c>
      <c r="C31" s="283"/>
      <c r="D31" s="404" t="s">
        <v>125</v>
      </c>
      <c r="E31" s="283"/>
      <c r="F31" s="284"/>
      <c r="G31" s="366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</row>
    <row r="32" spans="1:19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</row>
  </sheetData>
  <mergeCells count="5">
    <mergeCell ref="A25:F25"/>
    <mergeCell ref="I3:R3"/>
    <mergeCell ref="I2:R2"/>
    <mergeCell ref="D3:E3"/>
    <mergeCell ref="C2:H2"/>
  </mergeCells>
  <conditionalFormatting sqref="I6:R23">
    <cfRule type="cellIs" dxfId="6" priority="3" operator="greaterThan">
      <formula>0.1</formula>
    </cfRule>
  </conditionalFormatting>
  <conditionalFormatting sqref="H7:H12 H14:H21 H23">
    <cfRule type="cellIs" dxfId="5" priority="1" operator="lessThan">
      <formula>0.6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scale="77" orientation="landscape" blackAndWhite="1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0"/>
  <sheetViews>
    <sheetView tabSelected="1" topLeftCell="A7" workbookViewId="0">
      <selection activeCell="D24" sqref="D24"/>
    </sheetView>
  </sheetViews>
  <sheetFormatPr defaultRowHeight="14.25"/>
  <cols>
    <col min="1" max="1" width="5" style="126" customWidth="1"/>
    <col min="2" max="2" width="18.5" style="126" customWidth="1"/>
    <col min="3" max="3" width="10.25" style="126" customWidth="1"/>
    <col min="4" max="4" width="12" style="126" customWidth="1"/>
    <col min="5" max="5" width="12.625" style="126" customWidth="1"/>
    <col min="6" max="6" width="13.625" style="126" customWidth="1"/>
    <col min="7" max="7" width="12.875" style="126" customWidth="1"/>
    <col min="8" max="16384" width="9" style="126"/>
  </cols>
  <sheetData>
    <row r="2" spans="1:7" ht="21">
      <c r="A2" s="136" t="s">
        <v>179</v>
      </c>
      <c r="B2" s="136"/>
      <c r="C2" s="136"/>
      <c r="D2" s="136"/>
      <c r="E2" s="136"/>
      <c r="F2" s="136"/>
      <c r="G2" s="19"/>
    </row>
    <row r="3" spans="1:7" ht="21">
      <c r="A3" s="136"/>
      <c r="B3" s="136" t="s">
        <v>143</v>
      </c>
      <c r="C3" s="136"/>
      <c r="D3" s="136"/>
      <c r="E3" s="136"/>
      <c r="F3" s="136"/>
      <c r="G3" s="136"/>
    </row>
    <row r="4" spans="1:7" ht="21">
      <c r="A4" s="125"/>
      <c r="B4" s="125" t="s">
        <v>90</v>
      </c>
      <c r="C4" s="125"/>
      <c r="D4" s="125"/>
      <c r="E4" s="125"/>
      <c r="F4" s="125"/>
      <c r="G4" s="125"/>
    </row>
    <row r="5" spans="1:7" ht="21">
      <c r="A5" s="391" t="s">
        <v>3</v>
      </c>
      <c r="B5" s="392" t="s">
        <v>4</v>
      </c>
      <c r="C5" s="432" t="s">
        <v>183</v>
      </c>
      <c r="D5" s="433"/>
      <c r="E5" s="433"/>
      <c r="F5" s="433"/>
      <c r="G5" s="434"/>
    </row>
    <row r="6" spans="1:7" ht="21">
      <c r="A6" s="390"/>
      <c r="B6" s="389"/>
      <c r="C6" s="276" t="s">
        <v>31</v>
      </c>
      <c r="D6" s="71" t="s">
        <v>32</v>
      </c>
      <c r="E6" s="72" t="s">
        <v>33</v>
      </c>
      <c r="F6" s="73" t="s">
        <v>34</v>
      </c>
      <c r="G6" s="74" t="s">
        <v>35</v>
      </c>
    </row>
    <row r="7" spans="1:7" ht="21">
      <c r="A7" s="394">
        <v>1</v>
      </c>
      <c r="B7" s="395" t="s">
        <v>9</v>
      </c>
      <c r="C7" s="82">
        <f>D7+E7+F7+G7</f>
        <v>240510</v>
      </c>
      <c r="D7" s="83">
        <v>156361</v>
      </c>
      <c r="E7" s="83">
        <v>25029</v>
      </c>
      <c r="F7" s="83">
        <v>46743</v>
      </c>
      <c r="G7" s="371">
        <v>12377</v>
      </c>
    </row>
    <row r="8" spans="1:7" ht="21">
      <c r="A8" s="394">
        <v>2</v>
      </c>
      <c r="B8" s="395" t="s">
        <v>10</v>
      </c>
      <c r="C8" s="82">
        <f t="shared" ref="C8:C24" si="0">D8+E8+F8+G8</f>
        <v>26282</v>
      </c>
      <c r="D8" s="83">
        <v>22524</v>
      </c>
      <c r="E8" s="83">
        <v>1379</v>
      </c>
      <c r="F8" s="83">
        <v>1528</v>
      </c>
      <c r="G8" s="79">
        <v>851</v>
      </c>
    </row>
    <row r="9" spans="1:7" ht="21">
      <c r="A9" s="394">
        <v>3</v>
      </c>
      <c r="B9" s="395" t="s">
        <v>11</v>
      </c>
      <c r="C9" s="82">
        <f t="shared" si="0"/>
        <v>17296</v>
      </c>
      <c r="D9" s="83">
        <v>13815</v>
      </c>
      <c r="E9" s="83">
        <v>626</v>
      </c>
      <c r="F9" s="83">
        <v>1929</v>
      </c>
      <c r="G9" s="79">
        <v>926</v>
      </c>
    </row>
    <row r="10" spans="1:7" ht="21">
      <c r="A10" s="394">
        <v>4</v>
      </c>
      <c r="B10" s="395" t="s">
        <v>180</v>
      </c>
      <c r="C10" s="82">
        <f t="shared" si="0"/>
        <v>35856</v>
      </c>
      <c r="D10" s="83">
        <v>26717</v>
      </c>
      <c r="E10" s="83">
        <v>1736</v>
      </c>
      <c r="F10" s="83">
        <v>4477</v>
      </c>
      <c r="G10" s="79">
        <v>2926</v>
      </c>
    </row>
    <row r="11" spans="1:7" ht="21">
      <c r="A11" s="394">
        <v>5</v>
      </c>
      <c r="B11" s="395" t="s">
        <v>12</v>
      </c>
      <c r="C11" s="82">
        <f t="shared" si="0"/>
        <v>37902</v>
      </c>
      <c r="D11" s="83">
        <v>27798</v>
      </c>
      <c r="E11" s="83">
        <v>2481</v>
      </c>
      <c r="F11" s="83">
        <v>4585</v>
      </c>
      <c r="G11" s="87">
        <v>3038</v>
      </c>
    </row>
    <row r="12" spans="1:7" ht="21">
      <c r="A12" s="394">
        <v>6</v>
      </c>
      <c r="B12" s="395" t="s">
        <v>13</v>
      </c>
      <c r="C12" s="82">
        <f t="shared" si="0"/>
        <v>28021</v>
      </c>
      <c r="D12" s="371">
        <v>21773</v>
      </c>
      <c r="E12" s="83">
        <v>1026</v>
      </c>
      <c r="F12" s="371">
        <v>3592</v>
      </c>
      <c r="G12" s="87">
        <v>1630</v>
      </c>
    </row>
    <row r="13" spans="1:7" ht="21">
      <c r="A13" s="394">
        <v>7</v>
      </c>
      <c r="B13" s="395" t="s">
        <v>14</v>
      </c>
      <c r="C13" s="82">
        <f t="shared" si="0"/>
        <v>8489</v>
      </c>
      <c r="D13" s="83">
        <v>6467</v>
      </c>
      <c r="E13" s="83">
        <v>298</v>
      </c>
      <c r="F13" s="83">
        <v>1020</v>
      </c>
      <c r="G13" s="79">
        <v>704</v>
      </c>
    </row>
    <row r="14" spans="1:7" ht="21">
      <c r="A14" s="394">
        <v>8</v>
      </c>
      <c r="B14" s="395" t="s">
        <v>15</v>
      </c>
      <c r="C14" s="82">
        <f t="shared" si="0"/>
        <v>72162</v>
      </c>
      <c r="D14" s="83">
        <v>54231</v>
      </c>
      <c r="E14" s="83">
        <v>4114</v>
      </c>
      <c r="F14" s="83">
        <v>8992</v>
      </c>
      <c r="G14" s="88">
        <v>4825</v>
      </c>
    </row>
    <row r="15" spans="1:7" ht="21">
      <c r="A15" s="394">
        <v>9</v>
      </c>
      <c r="B15" s="395" t="s">
        <v>16</v>
      </c>
      <c r="C15" s="82">
        <f t="shared" si="0"/>
        <v>23107</v>
      </c>
      <c r="D15" s="83">
        <v>18273</v>
      </c>
      <c r="E15" s="83">
        <v>737</v>
      </c>
      <c r="F15" s="83">
        <v>1632</v>
      </c>
      <c r="G15" s="87">
        <v>2465</v>
      </c>
    </row>
    <row r="16" spans="1:7" ht="21">
      <c r="A16" s="394">
        <v>10</v>
      </c>
      <c r="B16" s="396" t="s">
        <v>100</v>
      </c>
      <c r="C16" s="82">
        <f t="shared" si="0"/>
        <v>36884</v>
      </c>
      <c r="D16" s="83">
        <v>29524</v>
      </c>
      <c r="E16" s="83">
        <v>1615</v>
      </c>
      <c r="F16" s="83">
        <v>3615</v>
      </c>
      <c r="G16" s="79">
        <v>2130</v>
      </c>
    </row>
    <row r="17" spans="1:7" ht="21">
      <c r="A17" s="394">
        <v>11</v>
      </c>
      <c r="B17" s="395" t="s">
        <v>17</v>
      </c>
      <c r="C17" s="82">
        <f t="shared" si="0"/>
        <v>36146</v>
      </c>
      <c r="D17" s="83">
        <v>28288</v>
      </c>
      <c r="E17" s="83">
        <v>1461</v>
      </c>
      <c r="F17" s="83">
        <v>4153</v>
      </c>
      <c r="G17" s="87">
        <v>2244</v>
      </c>
    </row>
    <row r="18" spans="1:7" ht="21">
      <c r="A18" s="397">
        <v>12</v>
      </c>
      <c r="B18" s="395" t="s">
        <v>18</v>
      </c>
      <c r="C18" s="82">
        <f t="shared" si="0"/>
        <v>29520</v>
      </c>
      <c r="D18" s="83">
        <v>25159</v>
      </c>
      <c r="E18" s="83">
        <v>968</v>
      </c>
      <c r="F18" s="83">
        <v>1981</v>
      </c>
      <c r="G18" s="79">
        <v>1412</v>
      </c>
    </row>
    <row r="19" spans="1:7" ht="21">
      <c r="A19" s="397">
        <v>13</v>
      </c>
      <c r="B19" s="395" t="s">
        <v>19</v>
      </c>
      <c r="C19" s="82">
        <f t="shared" si="0"/>
        <v>14355</v>
      </c>
      <c r="D19" s="83">
        <v>11106</v>
      </c>
      <c r="E19" s="83">
        <v>847</v>
      </c>
      <c r="F19" s="83">
        <v>1467</v>
      </c>
      <c r="G19" s="79">
        <v>935</v>
      </c>
    </row>
    <row r="20" spans="1:7" ht="21">
      <c r="A20" s="397">
        <v>14</v>
      </c>
      <c r="B20" s="395" t="s">
        <v>20</v>
      </c>
      <c r="C20" s="82">
        <f t="shared" si="0"/>
        <v>26315</v>
      </c>
      <c r="D20" s="83">
        <v>21215</v>
      </c>
      <c r="E20" s="83">
        <v>1115</v>
      </c>
      <c r="F20" s="83">
        <v>3102</v>
      </c>
      <c r="G20" s="89">
        <v>883</v>
      </c>
    </row>
    <row r="21" spans="1:7" ht="21">
      <c r="A21" s="397">
        <v>15</v>
      </c>
      <c r="B21" s="395" t="s">
        <v>21</v>
      </c>
      <c r="C21" s="82">
        <f t="shared" si="0"/>
        <v>24167</v>
      </c>
      <c r="D21" s="83">
        <v>19825</v>
      </c>
      <c r="E21" s="83">
        <v>825</v>
      </c>
      <c r="F21" s="83">
        <v>1905</v>
      </c>
      <c r="G21" s="79">
        <v>1612</v>
      </c>
    </row>
    <row r="22" spans="1:7" ht="21">
      <c r="A22" s="397">
        <v>16</v>
      </c>
      <c r="B22" s="395" t="s">
        <v>22</v>
      </c>
      <c r="C22" s="82">
        <f t="shared" si="0"/>
        <v>24398</v>
      </c>
      <c r="D22" s="83">
        <v>20318</v>
      </c>
      <c r="E22" s="83">
        <v>1220</v>
      </c>
      <c r="F22" s="83">
        <v>1683</v>
      </c>
      <c r="G22" s="87">
        <v>1177</v>
      </c>
    </row>
    <row r="23" spans="1:7" ht="21">
      <c r="A23" s="397">
        <v>17</v>
      </c>
      <c r="B23" s="395" t="s">
        <v>181</v>
      </c>
      <c r="C23" s="82">
        <f t="shared" si="0"/>
        <v>91221</v>
      </c>
      <c r="D23" s="83">
        <v>60030</v>
      </c>
      <c r="E23" s="83">
        <v>5160</v>
      </c>
      <c r="F23" s="83">
        <v>11895</v>
      </c>
      <c r="G23" s="87">
        <v>14136</v>
      </c>
    </row>
    <row r="24" spans="1:7" ht="21">
      <c r="A24" s="394">
        <v>18</v>
      </c>
      <c r="B24" s="395" t="s">
        <v>23</v>
      </c>
      <c r="C24" s="82">
        <f t="shared" si="0"/>
        <v>16250</v>
      </c>
      <c r="D24" s="83">
        <v>12963</v>
      </c>
      <c r="E24" s="83">
        <v>653</v>
      </c>
      <c r="F24" s="83">
        <v>1580</v>
      </c>
      <c r="G24" s="79">
        <v>1054</v>
      </c>
    </row>
    <row r="25" spans="1:7" ht="21">
      <c r="A25" s="36"/>
      <c r="B25" s="200" t="s">
        <v>24</v>
      </c>
      <c r="C25" s="82">
        <f>SUM(C7:C24)</f>
        <v>788881</v>
      </c>
      <c r="D25" s="75">
        <f t="shared" ref="D25:F25" si="1">SUM(D7:D24)</f>
        <v>576387</v>
      </c>
      <c r="E25" s="75">
        <f t="shared" si="1"/>
        <v>51290</v>
      </c>
      <c r="F25" s="75">
        <f t="shared" si="1"/>
        <v>105879</v>
      </c>
      <c r="G25" s="75">
        <v>59061</v>
      </c>
    </row>
    <row r="26" spans="1:7" ht="21">
      <c r="A26" s="222"/>
      <c r="B26" s="393"/>
    </row>
    <row r="27" spans="1:7" ht="21">
      <c r="B27" s="128" t="s">
        <v>184</v>
      </c>
    </row>
    <row r="29" spans="1:7" ht="21">
      <c r="B29" s="234"/>
      <c r="C29" s="234"/>
      <c r="D29" s="234"/>
      <c r="E29" s="235"/>
      <c r="F29" s="234"/>
      <c r="G29" s="234"/>
    </row>
    <row r="30" spans="1:7" ht="21">
      <c r="A30" s="239"/>
      <c r="B30" s="239"/>
      <c r="C30" s="239"/>
      <c r="D30" s="239"/>
      <c r="E30" s="239"/>
      <c r="F30" s="239"/>
      <c r="G30" s="239"/>
    </row>
  </sheetData>
  <mergeCells count="1">
    <mergeCell ref="C5:G5"/>
  </mergeCells>
  <printOptions horizontalCentered="1"/>
  <pageMargins left="0.70866141732283472" right="0.70866141732283472" top="0.51181102362204722" bottom="0.51181102362204722" header="0.31496062992125984" footer="0.31496062992125984"/>
  <pageSetup paperSize="9" scale="96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B1" workbookViewId="0">
      <selection activeCell="H22" sqref="H22"/>
    </sheetView>
  </sheetViews>
  <sheetFormatPr defaultColWidth="9.125" defaultRowHeight="14.25"/>
  <cols>
    <col min="1" max="1" width="5.875" style="126" customWidth="1"/>
    <col min="2" max="2" width="16.875" style="126" customWidth="1"/>
    <col min="3" max="3" width="16.375" style="126" bestFit="1" customWidth="1"/>
    <col min="4" max="6" width="15.75" style="126" bestFit="1" customWidth="1"/>
    <col min="7" max="7" width="14.75" style="126" customWidth="1"/>
    <col min="8" max="8" width="16.625" style="126" customWidth="1"/>
    <col min="9" max="16384" width="9.125" style="126"/>
  </cols>
  <sheetData>
    <row r="1" spans="1:11" ht="21">
      <c r="A1" s="127" t="s">
        <v>150</v>
      </c>
      <c r="B1" s="127"/>
      <c r="C1" s="127"/>
    </row>
    <row r="2" spans="1:11" ht="18.75" customHeight="1">
      <c r="A2" s="439" t="s">
        <v>3</v>
      </c>
      <c r="B2" s="439" t="s">
        <v>4</v>
      </c>
      <c r="C2" s="435" t="s">
        <v>151</v>
      </c>
      <c r="D2" s="441" t="s">
        <v>152</v>
      </c>
      <c r="E2" s="435" t="s">
        <v>153</v>
      </c>
      <c r="F2" s="435" t="s">
        <v>154</v>
      </c>
      <c r="G2" s="195" t="s">
        <v>85</v>
      </c>
      <c r="H2" s="162" t="s">
        <v>80</v>
      </c>
      <c r="J2" s="435" t="s">
        <v>155</v>
      </c>
      <c r="K2" s="437" t="s">
        <v>156</v>
      </c>
    </row>
    <row r="3" spans="1:11" ht="19.5" customHeight="1">
      <c r="A3" s="440"/>
      <c r="B3" s="440"/>
      <c r="C3" s="436"/>
      <c r="D3" s="442"/>
      <c r="E3" s="436"/>
      <c r="F3" s="436"/>
      <c r="G3" s="196" t="s">
        <v>141</v>
      </c>
      <c r="H3" s="164" t="s">
        <v>142</v>
      </c>
      <c r="J3" s="436"/>
      <c r="K3" s="438"/>
    </row>
    <row r="4" spans="1:11" ht="19.5">
      <c r="A4" s="141"/>
      <c r="B4" s="141"/>
      <c r="C4" s="184"/>
      <c r="D4" s="185"/>
      <c r="E4" s="165" t="s">
        <v>81</v>
      </c>
      <c r="F4" s="189" t="s">
        <v>82</v>
      </c>
      <c r="G4" s="197" t="s">
        <v>83</v>
      </c>
      <c r="H4" s="163" t="s">
        <v>84</v>
      </c>
      <c r="J4" s="165"/>
      <c r="K4" s="384"/>
    </row>
    <row r="5" spans="1:11" ht="21">
      <c r="A5" s="61">
        <v>1</v>
      </c>
      <c r="B5" s="62" t="s">
        <v>9</v>
      </c>
      <c r="C5" s="58">
        <v>189631</v>
      </c>
      <c r="D5" s="58">
        <v>201107</v>
      </c>
      <c r="E5" s="186">
        <v>223685</v>
      </c>
      <c r="F5" s="190">
        <v>240510</v>
      </c>
      <c r="G5" s="357">
        <f>F5-E5</f>
        <v>16825</v>
      </c>
      <c r="H5" s="285">
        <f>G5/E5*100</f>
        <v>7.5217381585712051</v>
      </c>
      <c r="J5" s="385">
        <v>174498</v>
      </c>
      <c r="K5" s="58">
        <v>178616</v>
      </c>
    </row>
    <row r="6" spans="1:11" ht="21">
      <c r="A6" s="131">
        <v>2</v>
      </c>
      <c r="B6" s="132" t="s">
        <v>10</v>
      </c>
      <c r="C6" s="59">
        <v>21809</v>
      </c>
      <c r="D6" s="59">
        <v>32636</v>
      </c>
      <c r="E6" s="187">
        <v>26165</v>
      </c>
      <c r="F6" s="191">
        <v>26282</v>
      </c>
      <c r="G6" s="287">
        <f t="shared" ref="G6:G22" si="0">F6-E6</f>
        <v>117</v>
      </c>
      <c r="H6" s="288">
        <f t="shared" ref="H6:H22" si="1">G6/E6*100</f>
        <v>0.44716223963309765</v>
      </c>
      <c r="J6" s="386">
        <v>21309</v>
      </c>
      <c r="K6" s="59">
        <v>22204</v>
      </c>
    </row>
    <row r="7" spans="1:11" ht="21">
      <c r="A7" s="131">
        <v>3</v>
      </c>
      <c r="B7" s="132" t="s">
        <v>11</v>
      </c>
      <c r="C7" s="59">
        <v>14266</v>
      </c>
      <c r="D7" s="59">
        <v>18809</v>
      </c>
      <c r="E7" s="187">
        <v>16960</v>
      </c>
      <c r="F7" s="191">
        <v>17296</v>
      </c>
      <c r="G7" s="287">
        <f t="shared" si="0"/>
        <v>336</v>
      </c>
      <c r="H7" s="288">
        <f t="shared" si="1"/>
        <v>1.9811320754716981</v>
      </c>
      <c r="J7" s="386">
        <v>19024</v>
      </c>
      <c r="K7" s="59">
        <v>18607</v>
      </c>
    </row>
    <row r="8" spans="1:11" ht="21">
      <c r="A8" s="131">
        <v>4</v>
      </c>
      <c r="B8" s="132" t="s">
        <v>37</v>
      </c>
      <c r="C8" s="59">
        <v>30441</v>
      </c>
      <c r="D8" s="59">
        <v>30874</v>
      </c>
      <c r="E8" s="187">
        <v>40777</v>
      </c>
      <c r="F8" s="191">
        <v>35856</v>
      </c>
      <c r="G8" s="287">
        <f t="shared" si="0"/>
        <v>-4921</v>
      </c>
      <c r="H8" s="288">
        <f t="shared" si="1"/>
        <v>-12.068077592760625</v>
      </c>
      <c r="J8" s="386">
        <v>34637</v>
      </c>
      <c r="K8" s="59">
        <v>34940</v>
      </c>
    </row>
    <row r="9" spans="1:11" ht="21">
      <c r="A9" s="131">
        <v>5</v>
      </c>
      <c r="B9" s="132" t="s">
        <v>12</v>
      </c>
      <c r="C9" s="59">
        <v>31014</v>
      </c>
      <c r="D9" s="59">
        <v>27473</v>
      </c>
      <c r="E9" s="187">
        <v>29823</v>
      </c>
      <c r="F9" s="191">
        <v>37902</v>
      </c>
      <c r="G9" s="287">
        <f t="shared" si="0"/>
        <v>8079</v>
      </c>
      <c r="H9" s="288">
        <f t="shared" si="1"/>
        <v>27.089829996982196</v>
      </c>
      <c r="J9" s="386">
        <v>31022</v>
      </c>
      <c r="K9" s="59">
        <v>34128</v>
      </c>
    </row>
    <row r="10" spans="1:11" ht="21">
      <c r="A10" s="131">
        <v>6</v>
      </c>
      <c r="B10" s="132" t="s">
        <v>13</v>
      </c>
      <c r="C10" s="59">
        <v>22516</v>
      </c>
      <c r="D10" s="59">
        <v>40914</v>
      </c>
      <c r="E10" s="187">
        <v>23380</v>
      </c>
      <c r="F10" s="191">
        <v>28021</v>
      </c>
      <c r="G10" s="287">
        <f t="shared" si="0"/>
        <v>4641</v>
      </c>
      <c r="H10" s="288">
        <f t="shared" si="1"/>
        <v>19.850299401197606</v>
      </c>
      <c r="J10" s="386">
        <v>21589</v>
      </c>
      <c r="K10" s="59">
        <v>24702</v>
      </c>
    </row>
    <row r="11" spans="1:11" ht="21">
      <c r="A11" s="131">
        <v>7</v>
      </c>
      <c r="B11" s="132" t="s">
        <v>14</v>
      </c>
      <c r="C11" s="59">
        <v>7012</v>
      </c>
      <c r="D11" s="59">
        <v>13201</v>
      </c>
      <c r="E11" s="187">
        <v>8382</v>
      </c>
      <c r="F11" s="191">
        <v>8489</v>
      </c>
      <c r="G11" s="287">
        <f t="shared" si="0"/>
        <v>107</v>
      </c>
      <c r="H11" s="288">
        <f t="shared" si="1"/>
        <v>1.2765449773323789</v>
      </c>
      <c r="J11" s="386">
        <v>7548</v>
      </c>
      <c r="K11" s="59">
        <v>8504</v>
      </c>
    </row>
    <row r="12" spans="1:11" ht="21">
      <c r="A12" s="131">
        <v>8</v>
      </c>
      <c r="B12" s="132" t="s">
        <v>15</v>
      </c>
      <c r="C12" s="59">
        <v>60081</v>
      </c>
      <c r="D12" s="59">
        <v>62124</v>
      </c>
      <c r="E12" s="187">
        <v>62649</v>
      </c>
      <c r="F12" s="191">
        <v>72162</v>
      </c>
      <c r="G12" s="287">
        <f t="shared" si="0"/>
        <v>9513</v>
      </c>
      <c r="H12" s="288">
        <f t="shared" si="1"/>
        <v>15.184599913805489</v>
      </c>
      <c r="J12" s="386">
        <v>63848</v>
      </c>
      <c r="K12" s="59">
        <v>66962</v>
      </c>
    </row>
    <row r="13" spans="1:11" ht="21">
      <c r="A13" s="131">
        <v>9</v>
      </c>
      <c r="B13" s="132" t="s">
        <v>16</v>
      </c>
      <c r="C13" s="59">
        <v>18636</v>
      </c>
      <c r="D13" s="59">
        <v>37575</v>
      </c>
      <c r="E13" s="187">
        <v>21921</v>
      </c>
      <c r="F13" s="191">
        <v>23107</v>
      </c>
      <c r="G13" s="287">
        <f t="shared" si="0"/>
        <v>1186</v>
      </c>
      <c r="H13" s="288">
        <f t="shared" si="1"/>
        <v>5.4103371196569503</v>
      </c>
      <c r="J13" s="386">
        <v>31924</v>
      </c>
      <c r="K13" s="59">
        <v>21544</v>
      </c>
    </row>
    <row r="14" spans="1:11" ht="21">
      <c r="A14" s="131">
        <v>10</v>
      </c>
      <c r="B14" s="5" t="s">
        <v>100</v>
      </c>
      <c r="C14" s="59">
        <v>30771</v>
      </c>
      <c r="D14" s="59">
        <v>40642</v>
      </c>
      <c r="E14" s="187">
        <v>36175</v>
      </c>
      <c r="F14" s="191">
        <v>36884</v>
      </c>
      <c r="G14" s="287">
        <f t="shared" si="0"/>
        <v>709</v>
      </c>
      <c r="H14" s="288">
        <f t="shared" si="1"/>
        <v>1.9599170697995856</v>
      </c>
      <c r="J14" s="386">
        <v>37402</v>
      </c>
      <c r="K14" s="59">
        <v>33667</v>
      </c>
    </row>
    <row r="15" spans="1:11" ht="21">
      <c r="A15" s="131">
        <v>11</v>
      </c>
      <c r="B15" s="132" t="s">
        <v>17</v>
      </c>
      <c r="C15" s="59">
        <v>31710</v>
      </c>
      <c r="D15" s="59">
        <v>34453</v>
      </c>
      <c r="E15" s="187">
        <v>36658</v>
      </c>
      <c r="F15" s="191">
        <v>36146</v>
      </c>
      <c r="G15" s="287">
        <f t="shared" si="0"/>
        <v>-512</v>
      </c>
      <c r="H15" s="288">
        <f t="shared" si="1"/>
        <v>-1.3966937639805772</v>
      </c>
      <c r="J15" s="386">
        <v>37961</v>
      </c>
      <c r="K15" s="59">
        <v>38173</v>
      </c>
    </row>
    <row r="16" spans="1:11" ht="21">
      <c r="A16" s="131">
        <v>12</v>
      </c>
      <c r="B16" s="132" t="s">
        <v>18</v>
      </c>
      <c r="C16" s="59">
        <v>16238</v>
      </c>
      <c r="D16" s="59">
        <v>28365</v>
      </c>
      <c r="E16" s="187">
        <v>27597</v>
      </c>
      <c r="F16" s="191">
        <v>29520</v>
      </c>
      <c r="G16" s="287">
        <f t="shared" si="0"/>
        <v>1923</v>
      </c>
      <c r="H16" s="288">
        <f t="shared" si="1"/>
        <v>6.968148711816502</v>
      </c>
      <c r="J16" s="386">
        <v>19321</v>
      </c>
      <c r="K16" s="59">
        <v>13086</v>
      </c>
    </row>
    <row r="17" spans="1:11" ht="21">
      <c r="A17" s="131">
        <v>13</v>
      </c>
      <c r="B17" s="132" t="s">
        <v>19</v>
      </c>
      <c r="C17" s="59">
        <v>13904</v>
      </c>
      <c r="D17" s="59">
        <v>28567</v>
      </c>
      <c r="E17" s="187">
        <v>14072</v>
      </c>
      <c r="F17" s="191">
        <v>14355</v>
      </c>
      <c r="G17" s="287">
        <f t="shared" si="0"/>
        <v>283</v>
      </c>
      <c r="H17" s="288">
        <f t="shared" si="1"/>
        <v>2.011085844229676</v>
      </c>
      <c r="J17" s="386">
        <v>15100</v>
      </c>
      <c r="K17" s="59">
        <v>15321</v>
      </c>
    </row>
    <row r="18" spans="1:11" ht="21">
      <c r="A18" s="131">
        <v>14</v>
      </c>
      <c r="B18" s="132" t="s">
        <v>20</v>
      </c>
      <c r="C18" s="59">
        <v>21588</v>
      </c>
      <c r="D18" s="59">
        <v>31787</v>
      </c>
      <c r="E18" s="187">
        <v>24258</v>
      </c>
      <c r="F18" s="191">
        <v>26315</v>
      </c>
      <c r="G18" s="287">
        <f t="shared" si="0"/>
        <v>2057</v>
      </c>
      <c r="H18" s="288">
        <f t="shared" si="1"/>
        <v>8.4796768076510851</v>
      </c>
      <c r="J18" s="386">
        <v>23132</v>
      </c>
      <c r="K18" s="59">
        <v>25571</v>
      </c>
    </row>
    <row r="19" spans="1:11" ht="21">
      <c r="A19" s="131">
        <v>15</v>
      </c>
      <c r="B19" s="132" t="s">
        <v>21</v>
      </c>
      <c r="C19" s="59">
        <v>18031</v>
      </c>
      <c r="D19" s="59">
        <v>29516</v>
      </c>
      <c r="E19" s="187">
        <v>21059</v>
      </c>
      <c r="F19" s="191">
        <v>24167</v>
      </c>
      <c r="G19" s="287">
        <f t="shared" si="0"/>
        <v>3108</v>
      </c>
      <c r="H19" s="288">
        <f t="shared" si="1"/>
        <v>14.758535542998244</v>
      </c>
      <c r="J19" s="386">
        <v>21479</v>
      </c>
      <c r="K19" s="59">
        <v>21098</v>
      </c>
    </row>
    <row r="20" spans="1:11" ht="21">
      <c r="A20" s="131">
        <v>16</v>
      </c>
      <c r="B20" s="132" t="s">
        <v>22</v>
      </c>
      <c r="C20" s="59">
        <v>20526</v>
      </c>
      <c r="D20" s="59">
        <v>32168</v>
      </c>
      <c r="E20" s="187">
        <v>21163</v>
      </c>
      <c r="F20" s="191">
        <v>24398</v>
      </c>
      <c r="G20" s="287">
        <f t="shared" si="0"/>
        <v>3235</v>
      </c>
      <c r="H20" s="288">
        <f t="shared" si="1"/>
        <v>15.286112554930774</v>
      </c>
      <c r="J20" s="386">
        <v>17590</v>
      </c>
      <c r="K20" s="59">
        <v>20233</v>
      </c>
    </row>
    <row r="21" spans="1:11" ht="21">
      <c r="A21" s="131">
        <v>17</v>
      </c>
      <c r="B21" s="400" t="s">
        <v>181</v>
      </c>
      <c r="C21" s="59">
        <v>70248</v>
      </c>
      <c r="D21" s="59">
        <v>143304</v>
      </c>
      <c r="E21" s="187">
        <v>79174</v>
      </c>
      <c r="F21" s="191">
        <v>91221</v>
      </c>
      <c r="G21" s="287">
        <f t="shared" si="0"/>
        <v>12047</v>
      </c>
      <c r="H21" s="288">
        <f t="shared" si="1"/>
        <v>15.215853689342463</v>
      </c>
      <c r="J21" s="386">
        <v>99395</v>
      </c>
      <c r="K21" s="59">
        <v>95821</v>
      </c>
    </row>
    <row r="22" spans="1:11" ht="21">
      <c r="A22" s="133">
        <v>18</v>
      </c>
      <c r="B22" s="134" t="s">
        <v>23</v>
      </c>
      <c r="C22" s="60">
        <v>12772</v>
      </c>
      <c r="D22" s="60">
        <v>12346</v>
      </c>
      <c r="E22" s="188">
        <v>15555</v>
      </c>
      <c r="F22" s="192">
        <v>16250</v>
      </c>
      <c r="G22" s="358">
        <f t="shared" si="0"/>
        <v>695</v>
      </c>
      <c r="H22" s="286">
        <f t="shared" si="1"/>
        <v>4.4680167148826744</v>
      </c>
      <c r="J22" s="387">
        <v>13525</v>
      </c>
      <c r="K22" s="60">
        <v>12302</v>
      </c>
    </row>
    <row r="23" spans="1:11" ht="21">
      <c r="A23" s="149"/>
      <c r="B23" s="161" t="s">
        <v>24</v>
      </c>
      <c r="C23" s="43">
        <f>SUM(C5:C22)</f>
        <v>631194</v>
      </c>
      <c r="D23" s="43">
        <f>SUM(D5:D22)</f>
        <v>845861</v>
      </c>
      <c r="E23" s="175">
        <f>SUM(E5:E22)</f>
        <v>729453</v>
      </c>
      <c r="F23" s="193">
        <f>SUM(F5:F22)</f>
        <v>788881</v>
      </c>
      <c r="G23" s="198">
        <f t="shared" ref="G23" si="2">SUM(G5:G22)</f>
        <v>59428</v>
      </c>
      <c r="H23" s="194">
        <f>G23/E23*100</f>
        <v>8.1469265326210181</v>
      </c>
      <c r="J23" s="175">
        <f>SUM(J5:J22)</f>
        <v>690304</v>
      </c>
      <c r="K23" s="43">
        <f>SUM(K5:K22)</f>
        <v>685479</v>
      </c>
    </row>
    <row r="24" spans="1:11" ht="18.75">
      <c r="A24" s="419" t="s">
        <v>185</v>
      </c>
      <c r="B24" s="419"/>
      <c r="C24" s="419"/>
      <c r="D24" s="419"/>
      <c r="E24" s="419"/>
      <c r="F24" s="44"/>
    </row>
    <row r="25" spans="1:11" ht="21">
      <c r="A25" s="56"/>
      <c r="B25" s="128"/>
      <c r="C25" s="57"/>
      <c r="D25" s="57"/>
    </row>
  </sheetData>
  <mergeCells count="9">
    <mergeCell ref="J2:J3"/>
    <mergeCell ref="K2:K3"/>
    <mergeCell ref="A2:A3"/>
    <mergeCell ref="A24:E24"/>
    <mergeCell ref="F2:F3"/>
    <mergeCell ref="E2:E3"/>
    <mergeCell ref="D2:D3"/>
    <mergeCell ref="C2:C3"/>
    <mergeCell ref="B2:B3"/>
  </mergeCells>
  <conditionalFormatting sqref="H23 G5:H22">
    <cfRule type="cellIs" dxfId="4" priority="2" operator="lessThan">
      <formula>0</formula>
    </cfRule>
  </conditionalFormatting>
  <conditionalFormatting sqref="G23">
    <cfRule type="cellIs" dxfId="3" priority="1" operator="lessThan">
      <formula>0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orientation="landscape" blackAndWhite="1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M22" sqref="M22"/>
    </sheetView>
  </sheetViews>
  <sheetFormatPr defaultRowHeight="14.25"/>
  <cols>
    <col min="1" max="1" width="5.875" customWidth="1"/>
    <col min="2" max="2" width="16" customWidth="1"/>
    <col min="3" max="3" width="11.75" bestFit="1" customWidth="1"/>
    <col min="4" max="4" width="11.625" bestFit="1" customWidth="1"/>
    <col min="5" max="5" width="8.75" bestFit="1" customWidth="1"/>
    <col min="6" max="6" width="11.75" bestFit="1" customWidth="1"/>
    <col min="7" max="7" width="11.625" bestFit="1" customWidth="1"/>
    <col min="8" max="8" width="9" bestFit="1" customWidth="1"/>
    <col min="9" max="9" width="11.75" bestFit="1" customWidth="1"/>
    <col min="10" max="10" width="11.625" bestFit="1" customWidth="1"/>
    <col min="11" max="11" width="9.875" bestFit="1" customWidth="1"/>
    <col min="12" max="12" width="11.75" bestFit="1" customWidth="1"/>
    <col min="13" max="13" width="11.625" bestFit="1" customWidth="1"/>
    <col min="14" max="14" width="9.875" bestFit="1" customWidth="1"/>
  </cols>
  <sheetData>
    <row r="1" spans="1:21" ht="21">
      <c r="A1" s="38" t="s">
        <v>157</v>
      </c>
      <c r="B1" s="38"/>
      <c r="C1" s="38"/>
      <c r="D1" s="41"/>
      <c r="E1" s="39"/>
      <c r="F1" s="37"/>
      <c r="G1" s="37"/>
      <c r="H1" s="37"/>
      <c r="I1" s="37"/>
      <c r="J1" s="37"/>
      <c r="K1" s="37"/>
    </row>
    <row r="2" spans="1:21" ht="19.5">
      <c r="A2" s="50"/>
      <c r="B2" s="50"/>
      <c r="C2" s="450" t="s">
        <v>158</v>
      </c>
      <c r="D2" s="451"/>
      <c r="E2" s="452"/>
      <c r="F2" s="443" t="s">
        <v>159</v>
      </c>
      <c r="G2" s="444"/>
      <c r="H2" s="445"/>
      <c r="I2" s="450" t="s">
        <v>160</v>
      </c>
      <c r="J2" s="451"/>
      <c r="K2" s="452"/>
      <c r="L2" s="443" t="s">
        <v>163</v>
      </c>
      <c r="M2" s="444"/>
      <c r="N2" s="445"/>
      <c r="P2" s="446" t="s">
        <v>161</v>
      </c>
      <c r="Q2" s="446"/>
      <c r="R2" s="446"/>
      <c r="S2" s="447" t="s">
        <v>162</v>
      </c>
      <c r="T2" s="448"/>
      <c r="U2" s="449"/>
    </row>
    <row r="3" spans="1:21" ht="18.75">
      <c r="A3" s="51" t="s">
        <v>3</v>
      </c>
      <c r="B3" s="51" t="s">
        <v>4</v>
      </c>
      <c r="C3" s="388" t="s">
        <v>72</v>
      </c>
      <c r="D3" s="388" t="s">
        <v>73</v>
      </c>
      <c r="E3" s="388" t="s">
        <v>71</v>
      </c>
      <c r="F3" s="177" t="s">
        <v>72</v>
      </c>
      <c r="G3" s="177" t="s">
        <v>73</v>
      </c>
      <c r="H3" s="177" t="s">
        <v>71</v>
      </c>
      <c r="I3" s="388" t="s">
        <v>72</v>
      </c>
      <c r="J3" s="388" t="s">
        <v>73</v>
      </c>
      <c r="K3" s="388" t="s">
        <v>71</v>
      </c>
      <c r="L3" s="177" t="s">
        <v>72</v>
      </c>
      <c r="M3" s="177" t="s">
        <v>73</v>
      </c>
      <c r="N3" s="177" t="s">
        <v>71</v>
      </c>
      <c r="P3" s="173" t="s">
        <v>72</v>
      </c>
      <c r="Q3" s="173" t="s">
        <v>73</v>
      </c>
      <c r="R3" s="173" t="s">
        <v>71</v>
      </c>
      <c r="S3" s="166" t="s">
        <v>72</v>
      </c>
      <c r="T3" s="166" t="s">
        <v>73</v>
      </c>
      <c r="U3" s="166" t="s">
        <v>71</v>
      </c>
    </row>
    <row r="4" spans="1:21" ht="21">
      <c r="A4" s="61">
        <v>1</v>
      </c>
      <c r="B4" s="62" t="s">
        <v>9</v>
      </c>
      <c r="C4" s="167">
        <v>196708</v>
      </c>
      <c r="D4" s="167">
        <v>189631</v>
      </c>
      <c r="E4" s="174">
        <f>C4-D4</f>
        <v>7077</v>
      </c>
      <c r="F4" s="167">
        <v>199849</v>
      </c>
      <c r="G4" s="167">
        <v>201107</v>
      </c>
      <c r="H4" s="168">
        <f>F4-G4</f>
        <v>-1258</v>
      </c>
      <c r="I4" s="52">
        <v>222827</v>
      </c>
      <c r="J4" s="52">
        <v>223685</v>
      </c>
      <c r="K4" s="63">
        <f>I4-J4</f>
        <v>-858</v>
      </c>
      <c r="L4" s="178">
        <v>216550</v>
      </c>
      <c r="M4" s="178">
        <v>240510</v>
      </c>
      <c r="N4" s="179">
        <f>L4-M4</f>
        <v>-23960</v>
      </c>
      <c r="P4" s="385">
        <v>178108</v>
      </c>
      <c r="Q4" s="385">
        <v>174498</v>
      </c>
      <c r="R4" s="174">
        <f>P4-Q4</f>
        <v>3610</v>
      </c>
      <c r="S4" s="167">
        <v>181241</v>
      </c>
      <c r="T4" s="167">
        <v>178616</v>
      </c>
      <c r="U4" s="168">
        <v>-102410</v>
      </c>
    </row>
    <row r="5" spans="1:21" ht="21">
      <c r="A5" s="45">
        <v>2</v>
      </c>
      <c r="B5" s="46" t="s">
        <v>10</v>
      </c>
      <c r="C5" s="169">
        <v>24229</v>
      </c>
      <c r="D5" s="169">
        <v>21809</v>
      </c>
      <c r="E5" s="174">
        <f t="shared" ref="E5:E20" si="0">C5-D5</f>
        <v>2420</v>
      </c>
      <c r="F5" s="169">
        <v>31609</v>
      </c>
      <c r="G5" s="169">
        <v>32636</v>
      </c>
      <c r="H5" s="168">
        <f t="shared" ref="H5:H21" si="1">F5-G5</f>
        <v>-1027</v>
      </c>
      <c r="I5" s="145">
        <v>27579</v>
      </c>
      <c r="J5" s="53">
        <v>26165</v>
      </c>
      <c r="K5" s="63">
        <f t="shared" ref="K5:K21" si="2">I5-J5</f>
        <v>1414</v>
      </c>
      <c r="L5" s="180">
        <v>26546</v>
      </c>
      <c r="M5" s="180">
        <v>26282</v>
      </c>
      <c r="N5" s="179">
        <f t="shared" ref="N5:N21" si="3">L5-M5</f>
        <v>264</v>
      </c>
      <c r="P5" s="386">
        <v>24265</v>
      </c>
      <c r="Q5" s="386">
        <v>21309</v>
      </c>
      <c r="R5" s="174">
        <f t="shared" ref="R5:R20" si="4">P5-Q5</f>
        <v>2956</v>
      </c>
      <c r="S5" s="169">
        <v>22526</v>
      </c>
      <c r="T5" s="169">
        <v>22204</v>
      </c>
      <c r="U5" s="168">
        <v>730</v>
      </c>
    </row>
    <row r="6" spans="1:21" ht="21">
      <c r="A6" s="45">
        <v>3</v>
      </c>
      <c r="B6" s="46" t="s">
        <v>11</v>
      </c>
      <c r="C6" s="169">
        <v>16426</v>
      </c>
      <c r="D6" s="169">
        <v>14266</v>
      </c>
      <c r="E6" s="174">
        <f t="shared" si="0"/>
        <v>2160</v>
      </c>
      <c r="F6" s="169">
        <v>19069</v>
      </c>
      <c r="G6" s="169">
        <v>18809</v>
      </c>
      <c r="H6" s="168">
        <f t="shared" si="1"/>
        <v>260</v>
      </c>
      <c r="I6" s="145">
        <v>16957</v>
      </c>
      <c r="J6" s="53">
        <v>16960</v>
      </c>
      <c r="K6" s="63">
        <f t="shared" si="2"/>
        <v>-3</v>
      </c>
      <c r="L6" s="180">
        <v>17371</v>
      </c>
      <c r="M6" s="180">
        <v>17296</v>
      </c>
      <c r="N6" s="179">
        <f t="shared" si="3"/>
        <v>75</v>
      </c>
      <c r="P6" s="386">
        <v>19366</v>
      </c>
      <c r="Q6" s="386">
        <v>19024</v>
      </c>
      <c r="R6" s="174">
        <f t="shared" si="4"/>
        <v>342</v>
      </c>
      <c r="S6" s="169">
        <v>19057</v>
      </c>
      <c r="T6" s="169">
        <v>18607</v>
      </c>
      <c r="U6" s="168">
        <v>834</v>
      </c>
    </row>
    <row r="7" spans="1:21" ht="21">
      <c r="A7" s="45">
        <v>4</v>
      </c>
      <c r="B7" s="46" t="s">
        <v>37</v>
      </c>
      <c r="C7" s="169">
        <v>26786</v>
      </c>
      <c r="D7" s="169">
        <v>30441</v>
      </c>
      <c r="E7" s="174">
        <f t="shared" si="0"/>
        <v>-3655</v>
      </c>
      <c r="F7" s="169">
        <v>26100</v>
      </c>
      <c r="G7" s="169">
        <v>30874</v>
      </c>
      <c r="H7" s="168">
        <f t="shared" si="1"/>
        <v>-4774</v>
      </c>
      <c r="I7" s="145">
        <v>26098</v>
      </c>
      <c r="J7" s="53">
        <v>40777</v>
      </c>
      <c r="K7" s="63">
        <f t="shared" si="2"/>
        <v>-14679</v>
      </c>
      <c r="L7" s="180">
        <v>30769</v>
      </c>
      <c r="M7" s="180">
        <v>35856</v>
      </c>
      <c r="N7" s="179">
        <f t="shared" si="3"/>
        <v>-5087</v>
      </c>
      <c r="P7" s="386">
        <v>33361</v>
      </c>
      <c r="Q7" s="386">
        <v>34637</v>
      </c>
      <c r="R7" s="174">
        <f t="shared" si="4"/>
        <v>-1276</v>
      </c>
      <c r="S7" s="169">
        <v>27721</v>
      </c>
      <c r="T7" s="169">
        <v>34940</v>
      </c>
      <c r="U7" s="168">
        <v>-13394</v>
      </c>
    </row>
    <row r="8" spans="1:21" ht="21">
      <c r="A8" s="45">
        <v>5</v>
      </c>
      <c r="B8" s="46" t="s">
        <v>12</v>
      </c>
      <c r="C8" s="169">
        <v>33890</v>
      </c>
      <c r="D8" s="169">
        <v>31014</v>
      </c>
      <c r="E8" s="174">
        <f t="shared" si="0"/>
        <v>2876</v>
      </c>
      <c r="F8" s="169">
        <v>41102</v>
      </c>
      <c r="G8" s="169">
        <v>27473</v>
      </c>
      <c r="H8" s="168">
        <f t="shared" si="1"/>
        <v>13629</v>
      </c>
      <c r="I8" s="145">
        <v>29286</v>
      </c>
      <c r="J8" s="53">
        <v>29823</v>
      </c>
      <c r="K8" s="63">
        <f t="shared" si="2"/>
        <v>-537</v>
      </c>
      <c r="L8" s="180">
        <v>38659</v>
      </c>
      <c r="M8" s="180">
        <v>37902</v>
      </c>
      <c r="N8" s="179">
        <f t="shared" si="3"/>
        <v>757</v>
      </c>
      <c r="P8" s="386">
        <v>31640</v>
      </c>
      <c r="Q8" s="386">
        <v>31022</v>
      </c>
      <c r="R8" s="174">
        <f t="shared" si="4"/>
        <v>618</v>
      </c>
      <c r="S8" s="169">
        <v>35077</v>
      </c>
      <c r="T8" s="169">
        <v>34128</v>
      </c>
      <c r="U8" s="168">
        <v>2022</v>
      </c>
    </row>
    <row r="9" spans="1:21" ht="21">
      <c r="A9" s="45">
        <v>6</v>
      </c>
      <c r="B9" s="46" t="s">
        <v>13</v>
      </c>
      <c r="C9" s="169">
        <v>23530</v>
      </c>
      <c r="D9" s="169">
        <v>22516</v>
      </c>
      <c r="E9" s="174">
        <f t="shared" si="0"/>
        <v>1014</v>
      </c>
      <c r="F9" s="169">
        <v>40722</v>
      </c>
      <c r="G9" s="169">
        <v>40914</v>
      </c>
      <c r="H9" s="168">
        <f t="shared" si="1"/>
        <v>-192</v>
      </c>
      <c r="I9" s="145">
        <v>23661</v>
      </c>
      <c r="J9" s="53">
        <v>23380</v>
      </c>
      <c r="K9" s="63">
        <f t="shared" si="2"/>
        <v>281</v>
      </c>
      <c r="L9" s="180">
        <v>28055</v>
      </c>
      <c r="M9" s="180">
        <v>28021</v>
      </c>
      <c r="N9" s="179">
        <f t="shared" si="3"/>
        <v>34</v>
      </c>
      <c r="P9" s="386">
        <v>21747</v>
      </c>
      <c r="Q9" s="386">
        <v>21589</v>
      </c>
      <c r="R9" s="174">
        <f t="shared" si="4"/>
        <v>158</v>
      </c>
      <c r="S9" s="169">
        <v>26278</v>
      </c>
      <c r="T9" s="169">
        <v>24702</v>
      </c>
      <c r="U9" s="168">
        <v>2722</v>
      </c>
    </row>
    <row r="10" spans="1:21" ht="21">
      <c r="A10" s="45">
        <v>7</v>
      </c>
      <c r="B10" s="46" t="s">
        <v>14</v>
      </c>
      <c r="C10" s="169">
        <v>7542</v>
      </c>
      <c r="D10" s="169">
        <v>7012</v>
      </c>
      <c r="E10" s="174">
        <f t="shared" si="0"/>
        <v>530</v>
      </c>
      <c r="F10" s="169">
        <v>13373</v>
      </c>
      <c r="G10" s="169">
        <v>13201</v>
      </c>
      <c r="H10" s="168">
        <f t="shared" si="1"/>
        <v>172</v>
      </c>
      <c r="I10" s="145">
        <v>8535</v>
      </c>
      <c r="J10" s="53">
        <v>8382</v>
      </c>
      <c r="K10" s="63">
        <f t="shared" si="2"/>
        <v>153</v>
      </c>
      <c r="L10" s="180">
        <v>8559</v>
      </c>
      <c r="M10" s="180">
        <v>8489</v>
      </c>
      <c r="N10" s="179">
        <f t="shared" si="3"/>
        <v>70</v>
      </c>
      <c r="P10" s="386">
        <v>7876</v>
      </c>
      <c r="Q10" s="386">
        <v>7548</v>
      </c>
      <c r="R10" s="174">
        <f t="shared" si="4"/>
        <v>328</v>
      </c>
      <c r="S10" s="169">
        <v>8700</v>
      </c>
      <c r="T10" s="169">
        <v>8504</v>
      </c>
      <c r="U10" s="168">
        <v>295</v>
      </c>
    </row>
    <row r="11" spans="1:21" ht="21">
      <c r="A11" s="45">
        <v>8</v>
      </c>
      <c r="B11" s="46" t="s">
        <v>15</v>
      </c>
      <c r="C11" s="169">
        <v>63316</v>
      </c>
      <c r="D11" s="169">
        <v>60081</v>
      </c>
      <c r="E11" s="174">
        <f t="shared" si="0"/>
        <v>3235</v>
      </c>
      <c r="F11" s="169">
        <v>53797</v>
      </c>
      <c r="G11" s="169">
        <v>62124</v>
      </c>
      <c r="H11" s="168">
        <f t="shared" si="1"/>
        <v>-8327</v>
      </c>
      <c r="I11" s="145">
        <v>60765</v>
      </c>
      <c r="J11" s="53">
        <v>62649</v>
      </c>
      <c r="K11" s="63">
        <f t="shared" si="2"/>
        <v>-1884</v>
      </c>
      <c r="L11" s="180">
        <v>70926</v>
      </c>
      <c r="M11" s="180">
        <v>72162</v>
      </c>
      <c r="N11" s="179">
        <f t="shared" si="3"/>
        <v>-1236</v>
      </c>
      <c r="P11" s="386">
        <v>63883</v>
      </c>
      <c r="Q11" s="386">
        <v>63848</v>
      </c>
      <c r="R11" s="174">
        <f t="shared" si="4"/>
        <v>35</v>
      </c>
      <c r="S11" s="169">
        <v>67696</v>
      </c>
      <c r="T11" s="169">
        <v>66962</v>
      </c>
      <c r="U11" s="168">
        <v>1389</v>
      </c>
    </row>
    <row r="12" spans="1:21" ht="21">
      <c r="A12" s="45">
        <v>9</v>
      </c>
      <c r="B12" s="46" t="s">
        <v>16</v>
      </c>
      <c r="C12" s="169">
        <v>30552</v>
      </c>
      <c r="D12" s="169">
        <v>18636</v>
      </c>
      <c r="E12" s="174">
        <f t="shared" si="0"/>
        <v>11916</v>
      </c>
      <c r="F12" s="169">
        <v>40610</v>
      </c>
      <c r="G12" s="169">
        <v>37575</v>
      </c>
      <c r="H12" s="168">
        <f t="shared" si="1"/>
        <v>3035</v>
      </c>
      <c r="I12" s="145">
        <v>21914</v>
      </c>
      <c r="J12" s="53">
        <v>21921</v>
      </c>
      <c r="K12" s="63">
        <f t="shared" si="2"/>
        <v>-7</v>
      </c>
      <c r="L12" s="180">
        <v>22224</v>
      </c>
      <c r="M12" s="180">
        <v>23107</v>
      </c>
      <c r="N12" s="179">
        <f t="shared" si="3"/>
        <v>-883</v>
      </c>
      <c r="P12" s="386">
        <v>44182</v>
      </c>
      <c r="Q12" s="386">
        <v>31924</v>
      </c>
      <c r="R12" s="174">
        <f t="shared" si="4"/>
        <v>12258</v>
      </c>
      <c r="S12" s="169">
        <v>34507</v>
      </c>
      <c r="T12" s="169">
        <v>21544</v>
      </c>
      <c r="U12" s="168">
        <v>16005</v>
      </c>
    </row>
    <row r="13" spans="1:21" ht="21">
      <c r="A13" s="45">
        <v>10</v>
      </c>
      <c r="B13" s="5" t="s">
        <v>100</v>
      </c>
      <c r="C13" s="169">
        <v>32411</v>
      </c>
      <c r="D13" s="169">
        <v>30771</v>
      </c>
      <c r="E13" s="174">
        <f t="shared" si="0"/>
        <v>1640</v>
      </c>
      <c r="F13" s="169">
        <v>31565</v>
      </c>
      <c r="G13" s="169">
        <v>40642</v>
      </c>
      <c r="H13" s="168">
        <f t="shared" si="1"/>
        <v>-9077</v>
      </c>
      <c r="I13" s="145">
        <v>36153</v>
      </c>
      <c r="J13" s="53">
        <v>36175</v>
      </c>
      <c r="K13" s="63">
        <f t="shared" si="2"/>
        <v>-22</v>
      </c>
      <c r="L13" s="180">
        <v>37060</v>
      </c>
      <c r="M13" s="180">
        <v>36884</v>
      </c>
      <c r="N13" s="179">
        <f t="shared" si="3"/>
        <v>176</v>
      </c>
      <c r="P13" s="386">
        <v>37939</v>
      </c>
      <c r="Q13" s="386">
        <v>37402</v>
      </c>
      <c r="R13" s="174">
        <f t="shared" si="4"/>
        <v>537</v>
      </c>
      <c r="S13" s="169">
        <v>34680</v>
      </c>
      <c r="T13" s="169">
        <v>33667</v>
      </c>
      <c r="U13" s="168">
        <v>1810</v>
      </c>
    </row>
    <row r="14" spans="1:21" ht="21">
      <c r="A14" s="45">
        <v>11</v>
      </c>
      <c r="B14" s="46" t="s">
        <v>17</v>
      </c>
      <c r="C14" s="169">
        <v>34423</v>
      </c>
      <c r="D14" s="169">
        <v>31710</v>
      </c>
      <c r="E14" s="174">
        <f t="shared" si="0"/>
        <v>2713</v>
      </c>
      <c r="F14" s="169">
        <v>41514</v>
      </c>
      <c r="G14" s="169">
        <v>34453</v>
      </c>
      <c r="H14" s="168">
        <f t="shared" si="1"/>
        <v>7061</v>
      </c>
      <c r="I14" s="145">
        <v>36018</v>
      </c>
      <c r="J14" s="53">
        <v>36658</v>
      </c>
      <c r="K14" s="63">
        <f t="shared" si="2"/>
        <v>-640</v>
      </c>
      <c r="L14" s="180">
        <v>34677</v>
      </c>
      <c r="M14" s="180">
        <v>36146</v>
      </c>
      <c r="N14" s="179">
        <f t="shared" si="3"/>
        <v>-1469</v>
      </c>
      <c r="P14" s="386">
        <v>38440</v>
      </c>
      <c r="Q14" s="386">
        <v>37961</v>
      </c>
      <c r="R14" s="174">
        <f t="shared" si="4"/>
        <v>479</v>
      </c>
      <c r="S14" s="169">
        <v>37538</v>
      </c>
      <c r="T14" s="169">
        <v>38173</v>
      </c>
      <c r="U14" s="168">
        <v>-13</v>
      </c>
    </row>
    <row r="15" spans="1:21" ht="21">
      <c r="A15" s="45">
        <v>12</v>
      </c>
      <c r="B15" s="46" t="s">
        <v>18</v>
      </c>
      <c r="C15" s="169">
        <v>17005</v>
      </c>
      <c r="D15" s="169">
        <v>16238</v>
      </c>
      <c r="E15" s="174">
        <f t="shared" si="0"/>
        <v>767</v>
      </c>
      <c r="F15" s="169">
        <v>24311</v>
      </c>
      <c r="G15" s="169">
        <v>28365</v>
      </c>
      <c r="H15" s="168">
        <f t="shared" si="1"/>
        <v>-4054</v>
      </c>
      <c r="I15" s="145">
        <v>18926</v>
      </c>
      <c r="J15" s="53">
        <v>27597</v>
      </c>
      <c r="K15" s="63">
        <f t="shared" si="2"/>
        <v>-8671</v>
      </c>
      <c r="L15" s="180">
        <v>26992</v>
      </c>
      <c r="M15" s="180">
        <v>29520</v>
      </c>
      <c r="N15" s="179">
        <f t="shared" si="3"/>
        <v>-2528</v>
      </c>
      <c r="P15" s="386">
        <v>18473</v>
      </c>
      <c r="Q15" s="386">
        <v>19321</v>
      </c>
      <c r="R15" s="174">
        <f t="shared" si="4"/>
        <v>-848</v>
      </c>
      <c r="S15" s="169">
        <v>17702</v>
      </c>
      <c r="T15" s="169">
        <v>13086</v>
      </c>
      <c r="U15" s="168">
        <v>3284</v>
      </c>
    </row>
    <row r="16" spans="1:21" ht="21">
      <c r="A16" s="45">
        <v>13</v>
      </c>
      <c r="B16" s="46" t="s">
        <v>19</v>
      </c>
      <c r="C16" s="169">
        <v>15056</v>
      </c>
      <c r="D16" s="169">
        <v>13904</v>
      </c>
      <c r="E16" s="174">
        <f t="shared" si="0"/>
        <v>1152</v>
      </c>
      <c r="F16" s="169">
        <v>29059</v>
      </c>
      <c r="G16" s="169">
        <v>28567</v>
      </c>
      <c r="H16" s="168">
        <f t="shared" si="1"/>
        <v>492</v>
      </c>
      <c r="I16" s="145">
        <v>15108</v>
      </c>
      <c r="J16" s="53">
        <v>14072</v>
      </c>
      <c r="K16" s="63">
        <f t="shared" si="2"/>
        <v>1036</v>
      </c>
      <c r="L16" s="180">
        <v>14495</v>
      </c>
      <c r="M16" s="180">
        <v>14355</v>
      </c>
      <c r="N16" s="179">
        <f t="shared" si="3"/>
        <v>140</v>
      </c>
      <c r="P16" s="386">
        <v>15643</v>
      </c>
      <c r="Q16" s="386">
        <v>15100</v>
      </c>
      <c r="R16" s="174">
        <f t="shared" si="4"/>
        <v>543</v>
      </c>
      <c r="S16" s="169">
        <v>16712</v>
      </c>
      <c r="T16" s="169">
        <v>15321</v>
      </c>
      <c r="U16" s="168">
        <v>2811</v>
      </c>
    </row>
    <row r="17" spans="1:21" ht="21">
      <c r="A17" s="45">
        <v>14</v>
      </c>
      <c r="B17" s="46" t="s">
        <v>20</v>
      </c>
      <c r="C17" s="169">
        <v>22831</v>
      </c>
      <c r="D17" s="169">
        <v>21588</v>
      </c>
      <c r="E17" s="174">
        <f t="shared" si="0"/>
        <v>1243</v>
      </c>
      <c r="F17" s="169">
        <v>31817</v>
      </c>
      <c r="G17" s="169">
        <v>31787</v>
      </c>
      <c r="H17" s="168">
        <f t="shared" si="1"/>
        <v>30</v>
      </c>
      <c r="I17" s="145">
        <v>24295</v>
      </c>
      <c r="J17" s="53">
        <v>24258</v>
      </c>
      <c r="K17" s="63">
        <f t="shared" si="2"/>
        <v>37</v>
      </c>
      <c r="L17" s="180">
        <v>25580</v>
      </c>
      <c r="M17" s="180">
        <v>26315</v>
      </c>
      <c r="N17" s="179">
        <f t="shared" si="3"/>
        <v>-735</v>
      </c>
      <c r="O17" s="37"/>
      <c r="P17" s="386">
        <v>23254</v>
      </c>
      <c r="Q17" s="386">
        <v>23132</v>
      </c>
      <c r="R17" s="174">
        <f t="shared" si="4"/>
        <v>122</v>
      </c>
      <c r="S17" s="169">
        <v>25630</v>
      </c>
      <c r="T17" s="169">
        <v>25571</v>
      </c>
      <c r="U17" s="168">
        <v>89</v>
      </c>
    </row>
    <row r="18" spans="1:21" ht="21">
      <c r="A18" s="45">
        <v>15</v>
      </c>
      <c r="B18" s="46" t="s">
        <v>21</v>
      </c>
      <c r="C18" s="169">
        <v>21656</v>
      </c>
      <c r="D18" s="169">
        <v>18031</v>
      </c>
      <c r="E18" s="174">
        <f t="shared" si="0"/>
        <v>3625</v>
      </c>
      <c r="F18" s="169">
        <v>30453</v>
      </c>
      <c r="G18" s="169">
        <v>29516</v>
      </c>
      <c r="H18" s="168">
        <f t="shared" si="1"/>
        <v>937</v>
      </c>
      <c r="I18" s="145">
        <v>20972</v>
      </c>
      <c r="J18" s="53">
        <v>21059</v>
      </c>
      <c r="K18" s="63">
        <f t="shared" si="2"/>
        <v>-87</v>
      </c>
      <c r="L18" s="180">
        <v>24333</v>
      </c>
      <c r="M18" s="180">
        <v>24167</v>
      </c>
      <c r="N18" s="179">
        <f t="shared" si="3"/>
        <v>166</v>
      </c>
      <c r="O18" s="37"/>
      <c r="P18" s="386">
        <v>22806</v>
      </c>
      <c r="Q18" s="386">
        <v>21479</v>
      </c>
      <c r="R18" s="174">
        <f t="shared" si="4"/>
        <v>1327</v>
      </c>
      <c r="S18" s="169">
        <v>22028</v>
      </c>
      <c r="T18" s="169">
        <v>21098</v>
      </c>
      <c r="U18" s="168">
        <v>1513</v>
      </c>
    </row>
    <row r="19" spans="1:21" ht="21">
      <c r="A19" s="45">
        <v>16</v>
      </c>
      <c r="B19" s="46" t="s">
        <v>22</v>
      </c>
      <c r="C19" s="169">
        <v>21200</v>
      </c>
      <c r="D19" s="169">
        <v>20526</v>
      </c>
      <c r="E19" s="174">
        <f t="shared" si="0"/>
        <v>674</v>
      </c>
      <c r="F19" s="169">
        <v>28908</v>
      </c>
      <c r="G19" s="169">
        <v>32168</v>
      </c>
      <c r="H19" s="168">
        <f t="shared" si="1"/>
        <v>-3260</v>
      </c>
      <c r="I19" s="145">
        <v>21666</v>
      </c>
      <c r="J19" s="53">
        <v>21163</v>
      </c>
      <c r="K19" s="63">
        <f t="shared" si="2"/>
        <v>503</v>
      </c>
      <c r="L19" s="180">
        <v>24463</v>
      </c>
      <c r="M19" s="180">
        <v>24398</v>
      </c>
      <c r="N19" s="179">
        <f t="shared" si="3"/>
        <v>65</v>
      </c>
      <c r="O19" s="37"/>
      <c r="P19" s="386">
        <v>18729</v>
      </c>
      <c r="Q19" s="386">
        <v>17590</v>
      </c>
      <c r="R19" s="174">
        <f t="shared" si="4"/>
        <v>1139</v>
      </c>
      <c r="S19" s="169">
        <v>20241</v>
      </c>
      <c r="T19" s="169">
        <v>20233</v>
      </c>
      <c r="U19" s="168">
        <v>568</v>
      </c>
    </row>
    <row r="20" spans="1:21" ht="21">
      <c r="A20" s="45">
        <v>17</v>
      </c>
      <c r="B20" s="400" t="s">
        <v>181</v>
      </c>
      <c r="C20" s="169">
        <v>91337</v>
      </c>
      <c r="D20" s="169">
        <v>70248</v>
      </c>
      <c r="E20" s="174">
        <f t="shared" si="0"/>
        <v>21089</v>
      </c>
      <c r="F20" s="169">
        <v>144652</v>
      </c>
      <c r="G20" s="169">
        <v>143304</v>
      </c>
      <c r="H20" s="168">
        <f t="shared" si="1"/>
        <v>1348</v>
      </c>
      <c r="I20" s="145">
        <v>80030</v>
      </c>
      <c r="J20" s="53">
        <v>79174</v>
      </c>
      <c r="K20" s="63">
        <f t="shared" si="2"/>
        <v>856</v>
      </c>
      <c r="L20" s="180">
        <v>81004</v>
      </c>
      <c r="M20" s="180">
        <v>91221</v>
      </c>
      <c r="N20" s="179">
        <f t="shared" si="3"/>
        <v>-10217</v>
      </c>
      <c r="O20" s="37"/>
      <c r="P20" s="386">
        <v>103417</v>
      </c>
      <c r="Q20" s="386">
        <v>99395</v>
      </c>
      <c r="R20" s="174">
        <f t="shared" si="4"/>
        <v>4022</v>
      </c>
      <c r="S20" s="169">
        <v>91982</v>
      </c>
      <c r="T20" s="169">
        <v>95821</v>
      </c>
      <c r="U20" s="168">
        <v>-3704</v>
      </c>
    </row>
    <row r="21" spans="1:21" ht="21">
      <c r="A21" s="47">
        <v>18</v>
      </c>
      <c r="B21" s="48" t="s">
        <v>23</v>
      </c>
      <c r="C21" s="170">
        <v>13337</v>
      </c>
      <c r="D21" s="170">
        <v>12772</v>
      </c>
      <c r="E21" s="174">
        <f>C21-D21</f>
        <v>565</v>
      </c>
      <c r="F21" s="170">
        <v>12273</v>
      </c>
      <c r="G21" s="170">
        <v>12346</v>
      </c>
      <c r="H21" s="168">
        <f t="shared" si="1"/>
        <v>-73</v>
      </c>
      <c r="I21" s="147">
        <v>15598</v>
      </c>
      <c r="J21" s="54">
        <v>15555</v>
      </c>
      <c r="K21" s="63">
        <f t="shared" si="2"/>
        <v>43</v>
      </c>
      <c r="L21" s="181">
        <v>22463</v>
      </c>
      <c r="M21" s="181">
        <v>16250</v>
      </c>
      <c r="N21" s="179">
        <f t="shared" si="3"/>
        <v>6213</v>
      </c>
      <c r="O21" s="37"/>
      <c r="P21" s="387">
        <v>13537</v>
      </c>
      <c r="Q21" s="387">
        <v>13525</v>
      </c>
      <c r="R21" s="174">
        <f>P21-Q21</f>
        <v>12</v>
      </c>
      <c r="S21" s="170">
        <v>12454</v>
      </c>
      <c r="T21" s="170">
        <v>12302</v>
      </c>
      <c r="U21" s="168">
        <v>585</v>
      </c>
    </row>
    <row r="22" spans="1:21" ht="21">
      <c r="A22" s="55"/>
      <c r="B22" s="42" t="s">
        <v>24</v>
      </c>
      <c r="C22" s="175">
        <f>SUM(C4:C21)</f>
        <v>692235</v>
      </c>
      <c r="D22" s="175">
        <f>SUM(D4:D21)</f>
        <v>631194</v>
      </c>
      <c r="E22" s="176">
        <f>C22-D22</f>
        <v>61041</v>
      </c>
      <c r="F22" s="171">
        <f>SUM(F4:F21)</f>
        <v>840783</v>
      </c>
      <c r="G22" s="171">
        <f>SUM(G4:G21)</f>
        <v>845861</v>
      </c>
      <c r="H22" s="172">
        <f>F22-G22</f>
        <v>-5078</v>
      </c>
      <c r="I22" s="43">
        <v>2066995</v>
      </c>
      <c r="J22" s="43">
        <f>SUM(J4:J21)</f>
        <v>729453</v>
      </c>
      <c r="K22" s="64">
        <f>I22-J22</f>
        <v>1337542</v>
      </c>
      <c r="L22" s="182">
        <f>SUM(L4:L21)</f>
        <v>750726</v>
      </c>
      <c r="M22" s="182">
        <f>SUM(M4:M21)</f>
        <v>788881</v>
      </c>
      <c r="N22" s="183">
        <f>L22-M22</f>
        <v>-38155</v>
      </c>
      <c r="O22" s="37"/>
      <c r="P22" s="175">
        <f>SUM(P4:P21)</f>
        <v>716666</v>
      </c>
      <c r="Q22" s="175">
        <f>SUM(Q4:Q21)</f>
        <v>690304</v>
      </c>
      <c r="R22" s="176">
        <f>P22-Q22</f>
        <v>26362</v>
      </c>
      <c r="S22" s="171">
        <f>SUM(S4:S21)</f>
        <v>701770</v>
      </c>
      <c r="T22" s="171">
        <f>SUM(T4:T21)</f>
        <v>685479</v>
      </c>
      <c r="U22" s="172">
        <f>S22-T22</f>
        <v>16291</v>
      </c>
    </row>
    <row r="23" spans="1:21" ht="18.75">
      <c r="A23" s="419" t="s">
        <v>186</v>
      </c>
      <c r="B23" s="419"/>
      <c r="C23" s="419"/>
      <c r="D23" s="419"/>
      <c r="E23" s="419"/>
      <c r="F23" s="419"/>
      <c r="G23" s="419"/>
      <c r="H23" s="419"/>
      <c r="I23" s="419"/>
      <c r="J23" s="419"/>
      <c r="K23" s="419"/>
      <c r="L23" s="44"/>
      <c r="M23" s="44"/>
      <c r="N23" s="44"/>
      <c r="O23" s="44"/>
    </row>
    <row r="24" spans="1:21" ht="21">
      <c r="A24" s="56"/>
      <c r="B24" s="40"/>
      <c r="C24" s="57"/>
      <c r="D24" s="57"/>
      <c r="E24" s="57"/>
      <c r="F24" s="57"/>
      <c r="G24" s="37"/>
      <c r="H24" s="37"/>
      <c r="I24" s="37"/>
      <c r="J24" s="37"/>
      <c r="K24" s="37"/>
      <c r="L24" s="37"/>
      <c r="M24" s="37"/>
      <c r="N24" s="37"/>
      <c r="O24" s="37"/>
    </row>
    <row r="25" spans="1:21">
      <c r="Q25" t="s">
        <v>90</v>
      </c>
    </row>
  </sheetData>
  <mergeCells count="7">
    <mergeCell ref="A23:K23"/>
    <mergeCell ref="L2:N2"/>
    <mergeCell ref="P2:R2"/>
    <mergeCell ref="S2:U2"/>
    <mergeCell ref="C2:E2"/>
    <mergeCell ref="F2:H2"/>
    <mergeCell ref="I2:K2"/>
  </mergeCells>
  <conditionalFormatting sqref="E4:E22 N4:N22 H4:H22 K4:K22">
    <cfRule type="cellIs" dxfId="2" priority="2" operator="lessThan">
      <formula>0</formula>
    </cfRule>
  </conditionalFormatting>
  <conditionalFormatting sqref="R4:R22 U4:U22">
    <cfRule type="cellIs" dxfId="1" priority="1" operator="lessThan">
      <formula>0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scale="82" orientation="landscape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4" workbookViewId="0">
      <selection activeCell="F26" sqref="F26"/>
    </sheetView>
  </sheetViews>
  <sheetFormatPr defaultColWidth="9.125" defaultRowHeight="21"/>
  <cols>
    <col min="1" max="1" width="4" style="1" customWidth="1"/>
    <col min="2" max="2" width="7" style="1" bestFit="1" customWidth="1"/>
    <col min="3" max="3" width="16" style="39" customWidth="1"/>
    <col min="4" max="4" width="10.75" style="39" customWidth="1"/>
    <col min="5" max="5" width="7.625" style="39" bestFit="1" customWidth="1"/>
    <col min="6" max="6" width="6.625" style="39" customWidth="1"/>
    <col min="7" max="7" width="9.75" style="39" customWidth="1"/>
    <col min="8" max="8" width="9.25" style="39" customWidth="1"/>
    <col min="9" max="9" width="6.625" style="39" bestFit="1" customWidth="1"/>
    <col min="10" max="10" width="6.625" style="39" customWidth="1"/>
    <col min="11" max="16384" width="9.125" style="39"/>
  </cols>
  <sheetData>
    <row r="1" spans="1:10">
      <c r="A1" s="127" t="s">
        <v>120</v>
      </c>
      <c r="B1" s="127"/>
      <c r="C1" s="127"/>
      <c r="D1" s="127"/>
    </row>
    <row r="2" spans="1:10">
      <c r="A2" s="127"/>
      <c r="B2" s="127"/>
      <c r="C2" s="127" t="s">
        <v>133</v>
      </c>
      <c r="D2" s="127"/>
    </row>
    <row r="3" spans="1:10">
      <c r="A3" s="160"/>
      <c r="B3" s="454" t="s">
        <v>0</v>
      </c>
      <c r="C3" s="155"/>
      <c r="D3" s="159" t="s">
        <v>1</v>
      </c>
      <c r="E3" s="456" t="s">
        <v>2</v>
      </c>
      <c r="F3" s="456"/>
      <c r="G3" s="456"/>
      <c r="H3" s="456"/>
      <c r="I3" s="456"/>
      <c r="J3" s="456"/>
    </row>
    <row r="4" spans="1:10">
      <c r="A4" s="209" t="s">
        <v>3</v>
      </c>
      <c r="B4" s="455"/>
      <c r="C4" s="210" t="s">
        <v>4</v>
      </c>
      <c r="D4" s="156" t="s">
        <v>5</v>
      </c>
      <c r="E4" s="457" t="s">
        <v>6</v>
      </c>
      <c r="F4" s="457"/>
      <c r="G4" s="458" t="s">
        <v>116</v>
      </c>
      <c r="H4" s="458"/>
      <c r="I4" s="459" t="s">
        <v>117</v>
      </c>
      <c r="J4" s="459"/>
    </row>
    <row r="5" spans="1:10" s="1" customFormat="1">
      <c r="A5" s="157"/>
      <c r="B5" s="455"/>
      <c r="C5" s="115"/>
      <c r="D5" s="158"/>
      <c r="E5" s="152" t="s">
        <v>7</v>
      </c>
      <c r="F5" s="153" t="s">
        <v>8</v>
      </c>
      <c r="G5" s="152" t="s">
        <v>7</v>
      </c>
      <c r="H5" s="153" t="s">
        <v>8</v>
      </c>
      <c r="I5" s="152" t="s">
        <v>7</v>
      </c>
      <c r="J5" s="153" t="s">
        <v>8</v>
      </c>
    </row>
    <row r="6" spans="1:10">
      <c r="A6" s="139">
        <v>1</v>
      </c>
      <c r="B6" s="139">
        <v>10710</v>
      </c>
      <c r="C6" s="140" t="s">
        <v>9</v>
      </c>
      <c r="D6" s="116">
        <v>12512</v>
      </c>
      <c r="E6" s="202">
        <v>2147</v>
      </c>
      <c r="F6" s="121">
        <f>E6*100/D6</f>
        <v>17.159526854219948</v>
      </c>
      <c r="G6" s="202">
        <v>8970</v>
      </c>
      <c r="H6" s="217">
        <f>G6*100/D6</f>
        <v>71.691176470588232</v>
      </c>
      <c r="I6" s="205">
        <v>1395</v>
      </c>
      <c r="J6" s="219">
        <f>I6*100/D6</f>
        <v>11.149296675191815</v>
      </c>
    </row>
    <row r="7" spans="1:10">
      <c r="A7" s="131">
        <v>2</v>
      </c>
      <c r="B7" s="131">
        <v>11089</v>
      </c>
      <c r="C7" s="132" t="s">
        <v>10</v>
      </c>
      <c r="D7" s="118">
        <v>1217</v>
      </c>
      <c r="E7" s="203">
        <v>847</v>
      </c>
      <c r="F7" s="215">
        <f t="shared" ref="F7:F24" si="0">E7*100/D7</f>
        <v>69.597370583401812</v>
      </c>
      <c r="G7" s="203">
        <v>367</v>
      </c>
      <c r="H7" s="218">
        <f t="shared" ref="H7:H24" si="1">G7*100/D7</f>
        <v>30.156121610517665</v>
      </c>
      <c r="I7" s="206">
        <v>3</v>
      </c>
      <c r="J7" s="220">
        <f t="shared" ref="J7:J23" si="2">I7*100/D7</f>
        <v>0.24650780608052589</v>
      </c>
    </row>
    <row r="8" spans="1:10">
      <c r="A8" s="131">
        <v>3</v>
      </c>
      <c r="B8" s="131">
        <v>11090</v>
      </c>
      <c r="C8" s="132" t="s">
        <v>11</v>
      </c>
      <c r="D8" s="118">
        <v>666</v>
      </c>
      <c r="E8" s="203">
        <v>314</v>
      </c>
      <c r="F8" s="215">
        <f t="shared" si="0"/>
        <v>47.147147147147145</v>
      </c>
      <c r="G8" s="203">
        <v>352</v>
      </c>
      <c r="H8" s="218">
        <f t="shared" si="1"/>
        <v>52.852852852852855</v>
      </c>
      <c r="I8" s="206">
        <v>0</v>
      </c>
      <c r="J8" s="220">
        <f t="shared" si="2"/>
        <v>0</v>
      </c>
    </row>
    <row r="9" spans="1:10">
      <c r="A9" s="131">
        <v>4</v>
      </c>
      <c r="B9" s="131">
        <v>11091</v>
      </c>
      <c r="C9" s="132" t="s">
        <v>37</v>
      </c>
      <c r="D9" s="118">
        <v>2337</v>
      </c>
      <c r="E9" s="203">
        <v>1078</v>
      </c>
      <c r="F9" s="215">
        <f t="shared" si="0"/>
        <v>46.127513906718015</v>
      </c>
      <c r="G9" s="203">
        <v>1258</v>
      </c>
      <c r="H9" s="218">
        <f t="shared" si="1"/>
        <v>53.829696191698758</v>
      </c>
      <c r="I9" s="206">
        <v>1</v>
      </c>
      <c r="J9" s="220">
        <f t="shared" si="2"/>
        <v>4.2789901583226361E-2</v>
      </c>
    </row>
    <row r="10" spans="1:10">
      <c r="A10" s="131">
        <v>5</v>
      </c>
      <c r="B10" s="131">
        <v>11092</v>
      </c>
      <c r="C10" s="132" t="s">
        <v>12</v>
      </c>
      <c r="D10" s="118">
        <v>2683</v>
      </c>
      <c r="E10" s="203">
        <v>1127</v>
      </c>
      <c r="F10" s="215">
        <f t="shared" si="0"/>
        <v>42.005218039508016</v>
      </c>
      <c r="G10" s="203">
        <v>1543</v>
      </c>
      <c r="H10" s="218">
        <f t="shared" si="1"/>
        <v>57.51024972046217</v>
      </c>
      <c r="I10" s="206">
        <v>13</v>
      </c>
      <c r="J10" s="220">
        <f t="shared" si="2"/>
        <v>0.48453224002981737</v>
      </c>
    </row>
    <row r="11" spans="1:10">
      <c r="A11" s="131">
        <v>6</v>
      </c>
      <c r="B11" s="131">
        <v>11093</v>
      </c>
      <c r="C11" s="132" t="s">
        <v>13</v>
      </c>
      <c r="D11" s="118">
        <v>843</v>
      </c>
      <c r="E11" s="203">
        <v>431</v>
      </c>
      <c r="F11" s="215">
        <f t="shared" si="0"/>
        <v>51.126927639383155</v>
      </c>
      <c r="G11" s="203">
        <v>410</v>
      </c>
      <c r="H11" s="218">
        <f t="shared" si="1"/>
        <v>48.635824436536183</v>
      </c>
      <c r="I11" s="206">
        <v>2</v>
      </c>
      <c r="J11" s="220">
        <f t="shared" si="2"/>
        <v>0.23724792408066431</v>
      </c>
    </row>
    <row r="12" spans="1:10">
      <c r="A12" s="131">
        <v>7</v>
      </c>
      <c r="B12" s="131">
        <v>11094</v>
      </c>
      <c r="C12" s="132" t="s">
        <v>14</v>
      </c>
      <c r="D12" s="118">
        <v>329</v>
      </c>
      <c r="E12" s="203">
        <v>186</v>
      </c>
      <c r="F12" s="215">
        <f t="shared" si="0"/>
        <v>56.534954407294833</v>
      </c>
      <c r="G12" s="203">
        <v>143</v>
      </c>
      <c r="H12" s="218">
        <f t="shared" si="1"/>
        <v>43.465045592705167</v>
      </c>
      <c r="I12" s="206">
        <v>0</v>
      </c>
      <c r="J12" s="220">
        <f t="shared" si="2"/>
        <v>0</v>
      </c>
    </row>
    <row r="13" spans="1:10">
      <c r="A13" s="131">
        <v>8</v>
      </c>
      <c r="B13" s="131">
        <v>11095</v>
      </c>
      <c r="C13" s="132" t="s">
        <v>15</v>
      </c>
      <c r="D13" s="118">
        <v>5012</v>
      </c>
      <c r="E13" s="203">
        <v>1213</v>
      </c>
      <c r="F13" s="215">
        <f t="shared" si="0"/>
        <v>24.201915403032721</v>
      </c>
      <c r="G13" s="203">
        <v>3626</v>
      </c>
      <c r="H13" s="218">
        <f t="shared" si="1"/>
        <v>72.346368715083798</v>
      </c>
      <c r="I13" s="206">
        <v>173</v>
      </c>
      <c r="J13" s="220">
        <f t="shared" si="2"/>
        <v>3.4517158818834797</v>
      </c>
    </row>
    <row r="14" spans="1:10">
      <c r="A14" s="131">
        <v>9</v>
      </c>
      <c r="B14" s="131">
        <v>11096</v>
      </c>
      <c r="C14" s="132" t="s">
        <v>16</v>
      </c>
      <c r="D14" s="118">
        <v>898</v>
      </c>
      <c r="E14" s="203">
        <v>409</v>
      </c>
      <c r="F14" s="215">
        <f t="shared" si="0"/>
        <v>45.545657015590201</v>
      </c>
      <c r="G14" s="203">
        <v>487</v>
      </c>
      <c r="H14" s="218">
        <f t="shared" si="1"/>
        <v>54.231625835189313</v>
      </c>
      <c r="I14" s="206">
        <v>2</v>
      </c>
      <c r="J14" s="220">
        <f t="shared" si="2"/>
        <v>0.22271714922048999</v>
      </c>
    </row>
    <row r="15" spans="1:10">
      <c r="A15" s="131">
        <v>10</v>
      </c>
      <c r="B15" s="131">
        <v>11097</v>
      </c>
      <c r="C15" s="5" t="s">
        <v>100</v>
      </c>
      <c r="D15" s="118">
        <v>3785</v>
      </c>
      <c r="E15" s="203">
        <v>2196</v>
      </c>
      <c r="F15" s="215">
        <f t="shared" si="0"/>
        <v>58.018494055482165</v>
      </c>
      <c r="G15" s="203">
        <v>1585</v>
      </c>
      <c r="H15" s="218">
        <f t="shared" si="1"/>
        <v>41.875825627476885</v>
      </c>
      <c r="I15" s="206">
        <v>4</v>
      </c>
      <c r="J15" s="220">
        <f t="shared" si="2"/>
        <v>0.10568031704095113</v>
      </c>
    </row>
    <row r="16" spans="1:10">
      <c r="A16" s="131">
        <v>11</v>
      </c>
      <c r="B16" s="131">
        <v>11098</v>
      </c>
      <c r="C16" s="132" t="s">
        <v>17</v>
      </c>
      <c r="D16" s="118">
        <v>3075</v>
      </c>
      <c r="E16" s="203">
        <v>1755</v>
      </c>
      <c r="F16" s="215">
        <f t="shared" si="0"/>
        <v>57.073170731707314</v>
      </c>
      <c r="G16" s="203">
        <v>1318</v>
      </c>
      <c r="H16" s="218">
        <f t="shared" si="1"/>
        <v>42.861788617886177</v>
      </c>
      <c r="I16" s="206">
        <v>2</v>
      </c>
      <c r="J16" s="220">
        <f t="shared" si="2"/>
        <v>6.5040650406504072E-2</v>
      </c>
    </row>
    <row r="17" spans="1:10">
      <c r="A17" s="131">
        <v>12</v>
      </c>
      <c r="B17" s="131">
        <v>11099</v>
      </c>
      <c r="C17" s="132" t="s">
        <v>18</v>
      </c>
      <c r="D17" s="118">
        <v>1093</v>
      </c>
      <c r="E17" s="203">
        <v>587</v>
      </c>
      <c r="F17" s="215">
        <f t="shared" si="0"/>
        <v>53.705397987191219</v>
      </c>
      <c r="G17" s="203">
        <v>505</v>
      </c>
      <c r="H17" s="218">
        <f t="shared" si="1"/>
        <v>46.203110704483073</v>
      </c>
      <c r="I17" s="206">
        <v>1</v>
      </c>
      <c r="J17" s="220">
        <f t="shared" si="2"/>
        <v>9.1491308325709064E-2</v>
      </c>
    </row>
    <row r="18" spans="1:10">
      <c r="A18" s="131">
        <v>13</v>
      </c>
      <c r="B18" s="131">
        <v>11100</v>
      </c>
      <c r="C18" s="132" t="s">
        <v>19</v>
      </c>
      <c r="D18" s="118">
        <v>747</v>
      </c>
      <c r="E18" s="203">
        <v>456</v>
      </c>
      <c r="F18" s="215">
        <f t="shared" si="0"/>
        <v>61.044176706827308</v>
      </c>
      <c r="G18" s="203">
        <v>290</v>
      </c>
      <c r="H18" s="218">
        <f t="shared" si="1"/>
        <v>38.821954484605087</v>
      </c>
      <c r="I18" s="206">
        <v>1</v>
      </c>
      <c r="J18" s="220">
        <f t="shared" si="2"/>
        <v>0.13386880856760375</v>
      </c>
    </row>
    <row r="19" spans="1:10">
      <c r="A19" s="131">
        <v>14</v>
      </c>
      <c r="B19" s="131">
        <v>11101</v>
      </c>
      <c r="C19" s="132" t="s">
        <v>20</v>
      </c>
      <c r="D19" s="118">
        <v>1878</v>
      </c>
      <c r="E19" s="203">
        <v>1298</v>
      </c>
      <c r="F19" s="215">
        <f t="shared" si="0"/>
        <v>69.116080937167197</v>
      </c>
      <c r="G19" s="203">
        <v>580</v>
      </c>
      <c r="H19" s="218">
        <f t="shared" si="1"/>
        <v>30.883919062832799</v>
      </c>
      <c r="I19" s="206">
        <v>0</v>
      </c>
      <c r="J19" s="220">
        <f t="shared" si="2"/>
        <v>0</v>
      </c>
    </row>
    <row r="20" spans="1:10">
      <c r="A20" s="131">
        <v>15</v>
      </c>
      <c r="B20" s="131">
        <v>11102</v>
      </c>
      <c r="C20" s="132" t="s">
        <v>21</v>
      </c>
      <c r="D20" s="118">
        <v>518</v>
      </c>
      <c r="E20" s="203">
        <v>199</v>
      </c>
      <c r="F20" s="215">
        <f t="shared" si="0"/>
        <v>38.416988416988417</v>
      </c>
      <c r="G20" s="203">
        <v>318</v>
      </c>
      <c r="H20" s="218">
        <f t="shared" si="1"/>
        <v>61.389961389961393</v>
      </c>
      <c r="I20" s="206">
        <v>1</v>
      </c>
      <c r="J20" s="220">
        <f t="shared" si="2"/>
        <v>0.19305019305019305</v>
      </c>
    </row>
    <row r="21" spans="1:10">
      <c r="A21" s="131">
        <v>16</v>
      </c>
      <c r="B21" s="131">
        <v>11103</v>
      </c>
      <c r="C21" s="132" t="s">
        <v>22</v>
      </c>
      <c r="D21" s="118">
        <v>968</v>
      </c>
      <c r="E21" s="203">
        <v>544</v>
      </c>
      <c r="F21" s="215">
        <f t="shared" si="0"/>
        <v>56.198347107438018</v>
      </c>
      <c r="G21" s="203">
        <v>423</v>
      </c>
      <c r="H21" s="218">
        <f t="shared" si="1"/>
        <v>43.698347107438018</v>
      </c>
      <c r="I21" s="206">
        <v>1</v>
      </c>
      <c r="J21" s="220">
        <f t="shared" si="2"/>
        <v>0.10330578512396695</v>
      </c>
    </row>
    <row r="22" spans="1:10">
      <c r="A22" s="131">
        <v>17</v>
      </c>
      <c r="B22" s="131">
        <v>11450</v>
      </c>
      <c r="C22" s="400" t="s">
        <v>181</v>
      </c>
      <c r="D22" s="118">
        <v>4876</v>
      </c>
      <c r="E22" s="203">
        <v>1131</v>
      </c>
      <c r="F22" s="215">
        <f t="shared" si="0"/>
        <v>23.19524200164069</v>
      </c>
      <c r="G22" s="203">
        <v>3532</v>
      </c>
      <c r="H22" s="218">
        <f t="shared" si="1"/>
        <v>72.436423297785069</v>
      </c>
      <c r="I22" s="206">
        <v>213</v>
      </c>
      <c r="J22" s="220">
        <f t="shared" si="2"/>
        <v>4.3683347005742412</v>
      </c>
    </row>
    <row r="23" spans="1:10">
      <c r="A23" s="133">
        <v>18</v>
      </c>
      <c r="B23" s="133">
        <v>21323</v>
      </c>
      <c r="C23" s="134" t="s">
        <v>23</v>
      </c>
      <c r="D23" s="122">
        <v>1036</v>
      </c>
      <c r="E23" s="204">
        <v>549</v>
      </c>
      <c r="F23" s="216">
        <f t="shared" si="0"/>
        <v>52.992277992277991</v>
      </c>
      <c r="G23" s="204">
        <v>485</v>
      </c>
      <c r="H23" s="223">
        <f t="shared" si="1"/>
        <v>46.814671814671811</v>
      </c>
      <c r="I23" s="207">
        <v>2</v>
      </c>
      <c r="J23" s="226">
        <f t="shared" si="2"/>
        <v>0.19305019305019305</v>
      </c>
    </row>
    <row r="24" spans="1:10">
      <c r="A24" s="149"/>
      <c r="B24" s="149"/>
      <c r="C24" s="154" t="s">
        <v>24</v>
      </c>
      <c r="D24" s="151">
        <f>SUM(D6:D23)</f>
        <v>44473</v>
      </c>
      <c r="E24" s="151">
        <f>SUM(E6:E23)</f>
        <v>16467</v>
      </c>
      <c r="F24" s="224">
        <f t="shared" si="0"/>
        <v>37.026960178085581</v>
      </c>
      <c r="G24" s="151">
        <f>SUM(G6:G23)</f>
        <v>26192</v>
      </c>
      <c r="H24" s="119">
        <f t="shared" si="1"/>
        <v>58.894160501877543</v>
      </c>
      <c r="I24" s="151">
        <f>SUM(I6:I23)</f>
        <v>1814</v>
      </c>
      <c r="J24" s="225">
        <f>I24*100/D24</f>
        <v>4.0788793200368767</v>
      </c>
    </row>
    <row r="25" spans="1:10">
      <c r="A25" s="127" t="s">
        <v>187</v>
      </c>
      <c r="C25" s="127"/>
      <c r="D25" s="2"/>
      <c r="E25" s="3"/>
      <c r="F25" s="3"/>
      <c r="G25" s="3"/>
      <c r="H25" s="3"/>
    </row>
    <row r="26" spans="1:10">
      <c r="A26" s="359" t="s">
        <v>188</v>
      </c>
      <c r="C26" s="39" t="s">
        <v>118</v>
      </c>
      <c r="D26" s="208"/>
    </row>
    <row r="27" spans="1:10">
      <c r="B27" s="39" t="s">
        <v>131</v>
      </c>
    </row>
    <row r="28" spans="1:10">
      <c r="A28" s="453" t="s">
        <v>132</v>
      </c>
      <c r="B28" s="453"/>
      <c r="C28" s="453"/>
      <c r="D28" s="453"/>
      <c r="E28" s="453"/>
      <c r="F28" s="453"/>
      <c r="G28" s="453"/>
      <c r="H28" s="453"/>
      <c r="I28" s="453"/>
      <c r="J28" s="453"/>
    </row>
    <row r="29" spans="1:10">
      <c r="A29" s="4"/>
      <c r="C29" s="4"/>
      <c r="D29" s="4"/>
      <c r="E29" s="4"/>
      <c r="F29" s="4"/>
      <c r="G29" s="4"/>
      <c r="H29" s="4"/>
      <c r="I29" s="4"/>
      <c r="J29" s="4"/>
    </row>
    <row r="30" spans="1:10">
      <c r="A30" s="453"/>
      <c r="B30" s="453"/>
      <c r="C30" s="453"/>
      <c r="D30" s="453"/>
      <c r="E30" s="453"/>
      <c r="F30" s="453"/>
      <c r="G30" s="453"/>
      <c r="H30" s="453"/>
      <c r="I30" s="453"/>
      <c r="J30" s="453"/>
    </row>
    <row r="31" spans="1:10">
      <c r="A31" s="453"/>
      <c r="B31" s="453"/>
      <c r="C31" s="453"/>
      <c r="D31" s="453"/>
    </row>
  </sheetData>
  <mergeCells count="8">
    <mergeCell ref="A30:J30"/>
    <mergeCell ref="A31:D31"/>
    <mergeCell ref="B3:B5"/>
    <mergeCell ref="E3:J3"/>
    <mergeCell ref="E4:F4"/>
    <mergeCell ref="G4:H4"/>
    <mergeCell ref="I4:J4"/>
    <mergeCell ref="A28:J28"/>
  </mergeCells>
  <conditionalFormatting sqref="F6:F23">
    <cfRule type="cellIs" dxfId="0" priority="1" operator="lessThan">
      <formula>60</formula>
    </cfRule>
  </conditionalFormatting>
  <printOptions horizontalCentered="1"/>
  <pageMargins left="0.43307086614173229" right="0.43307086614173229" top="0.74803149606299213" bottom="0.74803149606299213" header="0.31496062992125984" footer="0.31496062992125984"/>
  <pageSetup paperSize="9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3"/>
  <sheetViews>
    <sheetView topLeftCell="M4" workbookViewId="0">
      <selection activeCell="AA27" sqref="AA27"/>
    </sheetView>
  </sheetViews>
  <sheetFormatPr defaultColWidth="9" defaultRowHeight="21"/>
  <cols>
    <col min="1" max="1" width="15.375" style="273" customWidth="1"/>
    <col min="2" max="2" width="7.375" style="273" customWidth="1"/>
    <col min="3" max="3" width="11.625" style="272" bestFit="1" customWidth="1"/>
    <col min="4" max="4" width="10.125" style="273" bestFit="1" customWidth="1"/>
    <col min="5" max="5" width="9.875" style="273" bestFit="1" customWidth="1"/>
    <col min="6" max="6" width="12.25" style="273" bestFit="1" customWidth="1"/>
    <col min="7" max="7" width="9.875" style="273" bestFit="1" customWidth="1"/>
    <col min="8" max="8" width="9.75" style="272" bestFit="1" customWidth="1"/>
    <col min="9" max="9" width="8.625" style="273" bestFit="1" customWidth="1"/>
    <col min="10" max="10" width="7.5" style="273" bestFit="1" customWidth="1"/>
    <col min="11" max="11" width="8.875" style="273" bestFit="1" customWidth="1"/>
    <col min="12" max="12" width="7.75" style="273" bestFit="1" customWidth="1"/>
    <col min="13" max="13" width="11.25" style="271" customWidth="1"/>
    <col min="14" max="14" width="8.625" style="270" bestFit="1" customWidth="1"/>
    <col min="15" max="15" width="7.625" style="270" bestFit="1" customWidth="1"/>
    <col min="16" max="16" width="8.875" style="270" bestFit="1" customWidth="1"/>
    <col min="17" max="17" width="7.75" style="270" bestFit="1" customWidth="1"/>
    <col min="18" max="18" width="13.25" style="271" bestFit="1" customWidth="1"/>
    <col min="19" max="19" width="11.875" style="270" bestFit="1" customWidth="1"/>
    <col min="20" max="20" width="10.75" style="270" customWidth="1"/>
    <col min="21" max="21" width="10.875" style="270" bestFit="1" customWidth="1"/>
    <col min="22" max="22" width="10.125" style="270" bestFit="1" customWidth="1"/>
    <col min="23" max="24" width="6.375" style="270" bestFit="1" customWidth="1"/>
    <col min="25" max="25" width="6.875" style="270" customWidth="1"/>
    <col min="26" max="26" width="7.5" style="270" bestFit="1" customWidth="1"/>
    <col min="27" max="27" width="7" style="270" customWidth="1"/>
    <col min="28" max="31" width="13.25" style="270" customWidth="1"/>
    <col min="32" max="256" width="9" style="273"/>
    <col min="257" max="257" width="16.25" style="273" customWidth="1"/>
    <col min="258" max="258" width="11.75" style="273" customWidth="1"/>
    <col min="259" max="259" width="11.125" style="273" customWidth="1"/>
    <col min="260" max="260" width="10.625" style="273" bestFit="1" customWidth="1"/>
    <col min="261" max="261" width="9.375" style="273" bestFit="1" customWidth="1"/>
    <col min="262" max="262" width="10.625" style="273" bestFit="1" customWidth="1"/>
    <col min="263" max="263" width="9.375" style="273" bestFit="1" customWidth="1"/>
    <col min="264" max="264" width="9.75" style="273" bestFit="1" customWidth="1"/>
    <col min="265" max="265" width="9" style="273" bestFit="1" customWidth="1"/>
    <col min="266" max="266" width="9.875" style="273" customWidth="1"/>
    <col min="267" max="267" width="11.125" style="273" customWidth="1"/>
    <col min="268" max="268" width="10.125" style="273" bestFit="1" customWidth="1"/>
    <col min="269" max="269" width="11.25" style="273" customWidth="1"/>
    <col min="270" max="270" width="10.625" style="273" bestFit="1" customWidth="1"/>
    <col min="271" max="271" width="9.75" style="273" bestFit="1" customWidth="1"/>
    <col min="272" max="272" width="11.125" style="273" bestFit="1" customWidth="1"/>
    <col min="273" max="273" width="10.125" style="273" bestFit="1" customWidth="1"/>
    <col min="274" max="274" width="12.75" style="273" bestFit="1" customWidth="1"/>
    <col min="275" max="275" width="10.875" style="273" bestFit="1" customWidth="1"/>
    <col min="276" max="276" width="11.125" style="273" bestFit="1" customWidth="1"/>
    <col min="277" max="277" width="12.75" style="273" bestFit="1" customWidth="1"/>
    <col min="278" max="278" width="10.75" style="273" customWidth="1"/>
    <col min="279" max="279" width="8.375" style="273" customWidth="1"/>
    <col min="280" max="280" width="9.25" style="273" customWidth="1"/>
    <col min="281" max="281" width="10.375" style="273" customWidth="1"/>
    <col min="282" max="282" width="11.125" style="273" bestFit="1" customWidth="1"/>
    <col min="283" max="283" width="10.125" style="273" bestFit="1" customWidth="1"/>
    <col min="284" max="287" width="13.25" style="273" customWidth="1"/>
    <col min="288" max="512" width="9" style="273"/>
    <col min="513" max="513" width="16.25" style="273" customWidth="1"/>
    <col min="514" max="514" width="11.75" style="273" customWidth="1"/>
    <col min="515" max="515" width="11.125" style="273" customWidth="1"/>
    <col min="516" max="516" width="10.625" style="273" bestFit="1" customWidth="1"/>
    <col min="517" max="517" width="9.375" style="273" bestFit="1" customWidth="1"/>
    <col min="518" max="518" width="10.625" style="273" bestFit="1" customWidth="1"/>
    <col min="519" max="519" width="9.375" style="273" bestFit="1" customWidth="1"/>
    <col min="520" max="520" width="9.75" style="273" bestFit="1" customWidth="1"/>
    <col min="521" max="521" width="9" style="273" bestFit="1" customWidth="1"/>
    <col min="522" max="522" width="9.875" style="273" customWidth="1"/>
    <col min="523" max="523" width="11.125" style="273" customWidth="1"/>
    <col min="524" max="524" width="10.125" style="273" bestFit="1" customWidth="1"/>
    <col min="525" max="525" width="11.25" style="273" customWidth="1"/>
    <col min="526" max="526" width="10.625" style="273" bestFit="1" customWidth="1"/>
    <col min="527" max="527" width="9.75" style="273" bestFit="1" customWidth="1"/>
    <col min="528" max="528" width="11.125" style="273" bestFit="1" customWidth="1"/>
    <col min="529" max="529" width="10.125" style="273" bestFit="1" customWidth="1"/>
    <col min="530" max="530" width="12.75" style="273" bestFit="1" customWidth="1"/>
    <col min="531" max="531" width="10.875" style="273" bestFit="1" customWidth="1"/>
    <col min="532" max="532" width="11.125" style="273" bestFit="1" customWidth="1"/>
    <col min="533" max="533" width="12.75" style="273" bestFit="1" customWidth="1"/>
    <col min="534" max="534" width="10.75" style="273" customWidth="1"/>
    <col min="535" max="535" width="8.375" style="273" customWidth="1"/>
    <col min="536" max="536" width="9.25" style="273" customWidth="1"/>
    <col min="537" max="537" width="10.375" style="273" customWidth="1"/>
    <col min="538" max="538" width="11.125" style="273" bestFit="1" customWidth="1"/>
    <col min="539" max="539" width="10.125" style="273" bestFit="1" customWidth="1"/>
    <col min="540" max="543" width="13.25" style="273" customWidth="1"/>
    <col min="544" max="768" width="9" style="273"/>
    <col min="769" max="769" width="16.25" style="273" customWidth="1"/>
    <col min="770" max="770" width="11.75" style="273" customWidth="1"/>
    <col min="771" max="771" width="11.125" style="273" customWidth="1"/>
    <col min="772" max="772" width="10.625" style="273" bestFit="1" customWidth="1"/>
    <col min="773" max="773" width="9.375" style="273" bestFit="1" customWidth="1"/>
    <col min="774" max="774" width="10.625" style="273" bestFit="1" customWidth="1"/>
    <col min="775" max="775" width="9.375" style="273" bestFit="1" customWidth="1"/>
    <col min="776" max="776" width="9.75" style="273" bestFit="1" customWidth="1"/>
    <col min="777" max="777" width="9" style="273" bestFit="1" customWidth="1"/>
    <col min="778" max="778" width="9.875" style="273" customWidth="1"/>
    <col min="779" max="779" width="11.125" style="273" customWidth="1"/>
    <col min="780" max="780" width="10.125" style="273" bestFit="1" customWidth="1"/>
    <col min="781" max="781" width="11.25" style="273" customWidth="1"/>
    <col min="782" max="782" width="10.625" style="273" bestFit="1" customWidth="1"/>
    <col min="783" max="783" width="9.75" style="273" bestFit="1" customWidth="1"/>
    <col min="784" max="784" width="11.125" style="273" bestFit="1" customWidth="1"/>
    <col min="785" max="785" width="10.125" style="273" bestFit="1" customWidth="1"/>
    <col min="786" max="786" width="12.75" style="273" bestFit="1" customWidth="1"/>
    <col min="787" max="787" width="10.875" style="273" bestFit="1" customWidth="1"/>
    <col min="788" max="788" width="11.125" style="273" bestFit="1" customWidth="1"/>
    <col min="789" max="789" width="12.75" style="273" bestFit="1" customWidth="1"/>
    <col min="790" max="790" width="10.75" style="273" customWidth="1"/>
    <col min="791" max="791" width="8.375" style="273" customWidth="1"/>
    <col min="792" max="792" width="9.25" style="273" customWidth="1"/>
    <col min="793" max="793" width="10.375" style="273" customWidth="1"/>
    <col min="794" max="794" width="11.125" style="273" bestFit="1" customWidth="1"/>
    <col min="795" max="795" width="10.125" style="273" bestFit="1" customWidth="1"/>
    <col min="796" max="799" width="13.25" style="273" customWidth="1"/>
    <col min="800" max="1024" width="9" style="273"/>
    <col min="1025" max="1025" width="16.25" style="273" customWidth="1"/>
    <col min="1026" max="1026" width="11.75" style="273" customWidth="1"/>
    <col min="1027" max="1027" width="11.125" style="273" customWidth="1"/>
    <col min="1028" max="1028" width="10.625" style="273" bestFit="1" customWidth="1"/>
    <col min="1029" max="1029" width="9.375" style="273" bestFit="1" customWidth="1"/>
    <col min="1030" max="1030" width="10.625" style="273" bestFit="1" customWidth="1"/>
    <col min="1031" max="1031" width="9.375" style="273" bestFit="1" customWidth="1"/>
    <col min="1032" max="1032" width="9.75" style="273" bestFit="1" customWidth="1"/>
    <col min="1033" max="1033" width="9" style="273" bestFit="1" customWidth="1"/>
    <col min="1034" max="1034" width="9.875" style="273" customWidth="1"/>
    <col min="1035" max="1035" width="11.125" style="273" customWidth="1"/>
    <col min="1036" max="1036" width="10.125" style="273" bestFit="1" customWidth="1"/>
    <col min="1037" max="1037" width="11.25" style="273" customWidth="1"/>
    <col min="1038" max="1038" width="10.625" style="273" bestFit="1" customWidth="1"/>
    <col min="1039" max="1039" width="9.75" style="273" bestFit="1" customWidth="1"/>
    <col min="1040" max="1040" width="11.125" style="273" bestFit="1" customWidth="1"/>
    <col min="1041" max="1041" width="10.125" style="273" bestFit="1" customWidth="1"/>
    <col min="1042" max="1042" width="12.75" style="273" bestFit="1" customWidth="1"/>
    <col min="1043" max="1043" width="10.875" style="273" bestFit="1" customWidth="1"/>
    <col min="1044" max="1044" width="11.125" style="273" bestFit="1" customWidth="1"/>
    <col min="1045" max="1045" width="12.75" style="273" bestFit="1" customWidth="1"/>
    <col min="1046" max="1046" width="10.75" style="273" customWidth="1"/>
    <col min="1047" max="1047" width="8.375" style="273" customWidth="1"/>
    <col min="1048" max="1048" width="9.25" style="273" customWidth="1"/>
    <col min="1049" max="1049" width="10.375" style="273" customWidth="1"/>
    <col min="1050" max="1050" width="11.125" style="273" bestFit="1" customWidth="1"/>
    <col min="1051" max="1051" width="10.125" style="273" bestFit="1" customWidth="1"/>
    <col min="1052" max="1055" width="13.25" style="273" customWidth="1"/>
    <col min="1056" max="1280" width="9" style="273"/>
    <col min="1281" max="1281" width="16.25" style="273" customWidth="1"/>
    <col min="1282" max="1282" width="11.75" style="273" customWidth="1"/>
    <col min="1283" max="1283" width="11.125" style="273" customWidth="1"/>
    <col min="1284" max="1284" width="10.625" style="273" bestFit="1" customWidth="1"/>
    <col min="1285" max="1285" width="9.375" style="273" bestFit="1" customWidth="1"/>
    <col min="1286" max="1286" width="10.625" style="273" bestFit="1" customWidth="1"/>
    <col min="1287" max="1287" width="9.375" style="273" bestFit="1" customWidth="1"/>
    <col min="1288" max="1288" width="9.75" style="273" bestFit="1" customWidth="1"/>
    <col min="1289" max="1289" width="9" style="273" bestFit="1" customWidth="1"/>
    <col min="1290" max="1290" width="9.875" style="273" customWidth="1"/>
    <col min="1291" max="1291" width="11.125" style="273" customWidth="1"/>
    <col min="1292" max="1292" width="10.125" style="273" bestFit="1" customWidth="1"/>
    <col min="1293" max="1293" width="11.25" style="273" customWidth="1"/>
    <col min="1294" max="1294" width="10.625" style="273" bestFit="1" customWidth="1"/>
    <col min="1295" max="1295" width="9.75" style="273" bestFit="1" customWidth="1"/>
    <col min="1296" max="1296" width="11.125" style="273" bestFit="1" customWidth="1"/>
    <col min="1297" max="1297" width="10.125" style="273" bestFit="1" customWidth="1"/>
    <col min="1298" max="1298" width="12.75" style="273" bestFit="1" customWidth="1"/>
    <col min="1299" max="1299" width="10.875" style="273" bestFit="1" customWidth="1"/>
    <col min="1300" max="1300" width="11.125" style="273" bestFit="1" customWidth="1"/>
    <col min="1301" max="1301" width="12.75" style="273" bestFit="1" customWidth="1"/>
    <col min="1302" max="1302" width="10.75" style="273" customWidth="1"/>
    <col min="1303" max="1303" width="8.375" style="273" customWidth="1"/>
    <col min="1304" max="1304" width="9.25" style="273" customWidth="1"/>
    <col min="1305" max="1305" width="10.375" style="273" customWidth="1"/>
    <col min="1306" max="1306" width="11.125" style="273" bestFit="1" customWidth="1"/>
    <col min="1307" max="1307" width="10.125" style="273" bestFit="1" customWidth="1"/>
    <col min="1308" max="1311" width="13.25" style="273" customWidth="1"/>
    <col min="1312" max="1536" width="9" style="273"/>
    <col min="1537" max="1537" width="16.25" style="273" customWidth="1"/>
    <col min="1538" max="1538" width="11.75" style="273" customWidth="1"/>
    <col min="1539" max="1539" width="11.125" style="273" customWidth="1"/>
    <col min="1540" max="1540" width="10.625" style="273" bestFit="1" customWidth="1"/>
    <col min="1541" max="1541" width="9.375" style="273" bestFit="1" customWidth="1"/>
    <col min="1542" max="1542" width="10.625" style="273" bestFit="1" customWidth="1"/>
    <col min="1543" max="1543" width="9.375" style="273" bestFit="1" customWidth="1"/>
    <col min="1544" max="1544" width="9.75" style="273" bestFit="1" customWidth="1"/>
    <col min="1545" max="1545" width="9" style="273" bestFit="1" customWidth="1"/>
    <col min="1546" max="1546" width="9.875" style="273" customWidth="1"/>
    <col min="1547" max="1547" width="11.125" style="273" customWidth="1"/>
    <col min="1548" max="1548" width="10.125" style="273" bestFit="1" customWidth="1"/>
    <col min="1549" max="1549" width="11.25" style="273" customWidth="1"/>
    <col min="1550" max="1550" width="10.625" style="273" bestFit="1" customWidth="1"/>
    <col min="1551" max="1551" width="9.75" style="273" bestFit="1" customWidth="1"/>
    <col min="1552" max="1552" width="11.125" style="273" bestFit="1" customWidth="1"/>
    <col min="1553" max="1553" width="10.125" style="273" bestFit="1" customWidth="1"/>
    <col min="1554" max="1554" width="12.75" style="273" bestFit="1" customWidth="1"/>
    <col min="1555" max="1555" width="10.875" style="273" bestFit="1" customWidth="1"/>
    <col min="1556" max="1556" width="11.125" style="273" bestFit="1" customWidth="1"/>
    <col min="1557" max="1557" width="12.75" style="273" bestFit="1" customWidth="1"/>
    <col min="1558" max="1558" width="10.75" style="273" customWidth="1"/>
    <col min="1559" max="1559" width="8.375" style="273" customWidth="1"/>
    <col min="1560" max="1560" width="9.25" style="273" customWidth="1"/>
    <col min="1561" max="1561" width="10.375" style="273" customWidth="1"/>
    <col min="1562" max="1562" width="11.125" style="273" bestFit="1" customWidth="1"/>
    <col min="1563" max="1563" width="10.125" style="273" bestFit="1" customWidth="1"/>
    <col min="1564" max="1567" width="13.25" style="273" customWidth="1"/>
    <col min="1568" max="1792" width="9" style="273"/>
    <col min="1793" max="1793" width="16.25" style="273" customWidth="1"/>
    <col min="1794" max="1794" width="11.75" style="273" customWidth="1"/>
    <col min="1795" max="1795" width="11.125" style="273" customWidth="1"/>
    <col min="1796" max="1796" width="10.625" style="273" bestFit="1" customWidth="1"/>
    <col min="1797" max="1797" width="9.375" style="273" bestFit="1" customWidth="1"/>
    <col min="1798" max="1798" width="10.625" style="273" bestFit="1" customWidth="1"/>
    <col min="1799" max="1799" width="9.375" style="273" bestFit="1" customWidth="1"/>
    <col min="1800" max="1800" width="9.75" style="273" bestFit="1" customWidth="1"/>
    <col min="1801" max="1801" width="9" style="273" bestFit="1" customWidth="1"/>
    <col min="1802" max="1802" width="9.875" style="273" customWidth="1"/>
    <col min="1803" max="1803" width="11.125" style="273" customWidth="1"/>
    <col min="1804" max="1804" width="10.125" style="273" bestFit="1" customWidth="1"/>
    <col min="1805" max="1805" width="11.25" style="273" customWidth="1"/>
    <col min="1806" max="1806" width="10.625" style="273" bestFit="1" customWidth="1"/>
    <col min="1807" max="1807" width="9.75" style="273" bestFit="1" customWidth="1"/>
    <col min="1808" max="1808" width="11.125" style="273" bestFit="1" customWidth="1"/>
    <col min="1809" max="1809" width="10.125" style="273" bestFit="1" customWidth="1"/>
    <col min="1810" max="1810" width="12.75" style="273" bestFit="1" customWidth="1"/>
    <col min="1811" max="1811" width="10.875" style="273" bestFit="1" customWidth="1"/>
    <col min="1812" max="1812" width="11.125" style="273" bestFit="1" customWidth="1"/>
    <col min="1813" max="1813" width="12.75" style="273" bestFit="1" customWidth="1"/>
    <col min="1814" max="1814" width="10.75" style="273" customWidth="1"/>
    <col min="1815" max="1815" width="8.375" style="273" customWidth="1"/>
    <col min="1816" max="1816" width="9.25" style="273" customWidth="1"/>
    <col min="1817" max="1817" width="10.375" style="273" customWidth="1"/>
    <col min="1818" max="1818" width="11.125" style="273" bestFit="1" customWidth="1"/>
    <col min="1819" max="1819" width="10.125" style="273" bestFit="1" customWidth="1"/>
    <col min="1820" max="1823" width="13.25" style="273" customWidth="1"/>
    <col min="1824" max="2048" width="9" style="273"/>
    <col min="2049" max="2049" width="16.25" style="273" customWidth="1"/>
    <col min="2050" max="2050" width="11.75" style="273" customWidth="1"/>
    <col min="2051" max="2051" width="11.125" style="273" customWidth="1"/>
    <col min="2052" max="2052" width="10.625" style="273" bestFit="1" customWidth="1"/>
    <col min="2053" max="2053" width="9.375" style="273" bestFit="1" customWidth="1"/>
    <col min="2054" max="2054" width="10.625" style="273" bestFit="1" customWidth="1"/>
    <col min="2055" max="2055" width="9.375" style="273" bestFit="1" customWidth="1"/>
    <col min="2056" max="2056" width="9.75" style="273" bestFit="1" customWidth="1"/>
    <col min="2057" max="2057" width="9" style="273" bestFit="1" customWidth="1"/>
    <col min="2058" max="2058" width="9.875" style="273" customWidth="1"/>
    <col min="2059" max="2059" width="11.125" style="273" customWidth="1"/>
    <col min="2060" max="2060" width="10.125" style="273" bestFit="1" customWidth="1"/>
    <col min="2061" max="2061" width="11.25" style="273" customWidth="1"/>
    <col min="2062" max="2062" width="10.625" style="273" bestFit="1" customWidth="1"/>
    <col min="2063" max="2063" width="9.75" style="273" bestFit="1" customWidth="1"/>
    <col min="2064" max="2064" width="11.125" style="273" bestFit="1" customWidth="1"/>
    <col min="2065" max="2065" width="10.125" style="273" bestFit="1" customWidth="1"/>
    <col min="2066" max="2066" width="12.75" style="273" bestFit="1" customWidth="1"/>
    <col min="2067" max="2067" width="10.875" style="273" bestFit="1" customWidth="1"/>
    <col min="2068" max="2068" width="11.125" style="273" bestFit="1" customWidth="1"/>
    <col min="2069" max="2069" width="12.75" style="273" bestFit="1" customWidth="1"/>
    <col min="2070" max="2070" width="10.75" style="273" customWidth="1"/>
    <col min="2071" max="2071" width="8.375" style="273" customWidth="1"/>
    <col min="2072" max="2072" width="9.25" style="273" customWidth="1"/>
    <col min="2073" max="2073" width="10.375" style="273" customWidth="1"/>
    <col min="2074" max="2074" width="11.125" style="273" bestFit="1" customWidth="1"/>
    <col min="2075" max="2075" width="10.125" style="273" bestFit="1" customWidth="1"/>
    <col min="2076" max="2079" width="13.25" style="273" customWidth="1"/>
    <col min="2080" max="2304" width="9" style="273"/>
    <col min="2305" max="2305" width="16.25" style="273" customWidth="1"/>
    <col min="2306" max="2306" width="11.75" style="273" customWidth="1"/>
    <col min="2307" max="2307" width="11.125" style="273" customWidth="1"/>
    <col min="2308" max="2308" width="10.625" style="273" bestFit="1" customWidth="1"/>
    <col min="2309" max="2309" width="9.375" style="273" bestFit="1" customWidth="1"/>
    <col min="2310" max="2310" width="10.625" style="273" bestFit="1" customWidth="1"/>
    <col min="2311" max="2311" width="9.375" style="273" bestFit="1" customWidth="1"/>
    <col min="2312" max="2312" width="9.75" style="273" bestFit="1" customWidth="1"/>
    <col min="2313" max="2313" width="9" style="273" bestFit="1" customWidth="1"/>
    <col min="2314" max="2314" width="9.875" style="273" customWidth="1"/>
    <col min="2315" max="2315" width="11.125" style="273" customWidth="1"/>
    <col min="2316" max="2316" width="10.125" style="273" bestFit="1" customWidth="1"/>
    <col min="2317" max="2317" width="11.25" style="273" customWidth="1"/>
    <col min="2318" max="2318" width="10.625" style="273" bestFit="1" customWidth="1"/>
    <col min="2319" max="2319" width="9.75" style="273" bestFit="1" customWidth="1"/>
    <col min="2320" max="2320" width="11.125" style="273" bestFit="1" customWidth="1"/>
    <col min="2321" max="2321" width="10.125" style="273" bestFit="1" customWidth="1"/>
    <col min="2322" max="2322" width="12.75" style="273" bestFit="1" customWidth="1"/>
    <col min="2323" max="2323" width="10.875" style="273" bestFit="1" customWidth="1"/>
    <col min="2324" max="2324" width="11.125" style="273" bestFit="1" customWidth="1"/>
    <col min="2325" max="2325" width="12.75" style="273" bestFit="1" customWidth="1"/>
    <col min="2326" max="2326" width="10.75" style="273" customWidth="1"/>
    <col min="2327" max="2327" width="8.375" style="273" customWidth="1"/>
    <col min="2328" max="2328" width="9.25" style="273" customWidth="1"/>
    <col min="2329" max="2329" width="10.375" style="273" customWidth="1"/>
    <col min="2330" max="2330" width="11.125" style="273" bestFit="1" customWidth="1"/>
    <col min="2331" max="2331" width="10.125" style="273" bestFit="1" customWidth="1"/>
    <col min="2332" max="2335" width="13.25" style="273" customWidth="1"/>
    <col min="2336" max="2560" width="9" style="273"/>
    <col min="2561" max="2561" width="16.25" style="273" customWidth="1"/>
    <col min="2562" max="2562" width="11.75" style="273" customWidth="1"/>
    <col min="2563" max="2563" width="11.125" style="273" customWidth="1"/>
    <col min="2564" max="2564" width="10.625" style="273" bestFit="1" customWidth="1"/>
    <col min="2565" max="2565" width="9.375" style="273" bestFit="1" customWidth="1"/>
    <col min="2566" max="2566" width="10.625" style="273" bestFit="1" customWidth="1"/>
    <col min="2567" max="2567" width="9.375" style="273" bestFit="1" customWidth="1"/>
    <col min="2568" max="2568" width="9.75" style="273" bestFit="1" customWidth="1"/>
    <col min="2569" max="2569" width="9" style="273" bestFit="1" customWidth="1"/>
    <col min="2570" max="2570" width="9.875" style="273" customWidth="1"/>
    <col min="2571" max="2571" width="11.125" style="273" customWidth="1"/>
    <col min="2572" max="2572" width="10.125" style="273" bestFit="1" customWidth="1"/>
    <col min="2573" max="2573" width="11.25" style="273" customWidth="1"/>
    <col min="2574" max="2574" width="10.625" style="273" bestFit="1" customWidth="1"/>
    <col min="2575" max="2575" width="9.75" style="273" bestFit="1" customWidth="1"/>
    <col min="2576" max="2576" width="11.125" style="273" bestFit="1" customWidth="1"/>
    <col min="2577" max="2577" width="10.125" style="273" bestFit="1" customWidth="1"/>
    <col min="2578" max="2578" width="12.75" style="273" bestFit="1" customWidth="1"/>
    <col min="2579" max="2579" width="10.875" style="273" bestFit="1" customWidth="1"/>
    <col min="2580" max="2580" width="11.125" style="273" bestFit="1" customWidth="1"/>
    <col min="2581" max="2581" width="12.75" style="273" bestFit="1" customWidth="1"/>
    <col min="2582" max="2582" width="10.75" style="273" customWidth="1"/>
    <col min="2583" max="2583" width="8.375" style="273" customWidth="1"/>
    <col min="2584" max="2584" width="9.25" style="273" customWidth="1"/>
    <col min="2585" max="2585" width="10.375" style="273" customWidth="1"/>
    <col min="2586" max="2586" width="11.125" style="273" bestFit="1" customWidth="1"/>
    <col min="2587" max="2587" width="10.125" style="273" bestFit="1" customWidth="1"/>
    <col min="2588" max="2591" width="13.25" style="273" customWidth="1"/>
    <col min="2592" max="2816" width="9" style="273"/>
    <col min="2817" max="2817" width="16.25" style="273" customWidth="1"/>
    <col min="2818" max="2818" width="11.75" style="273" customWidth="1"/>
    <col min="2819" max="2819" width="11.125" style="273" customWidth="1"/>
    <col min="2820" max="2820" width="10.625" style="273" bestFit="1" customWidth="1"/>
    <col min="2821" max="2821" width="9.375" style="273" bestFit="1" customWidth="1"/>
    <col min="2822" max="2822" width="10.625" style="273" bestFit="1" customWidth="1"/>
    <col min="2823" max="2823" width="9.375" style="273" bestFit="1" customWidth="1"/>
    <col min="2824" max="2824" width="9.75" style="273" bestFit="1" customWidth="1"/>
    <col min="2825" max="2825" width="9" style="273" bestFit="1" customWidth="1"/>
    <col min="2826" max="2826" width="9.875" style="273" customWidth="1"/>
    <col min="2827" max="2827" width="11.125" style="273" customWidth="1"/>
    <col min="2828" max="2828" width="10.125" style="273" bestFit="1" customWidth="1"/>
    <col min="2829" max="2829" width="11.25" style="273" customWidth="1"/>
    <col min="2830" max="2830" width="10.625" style="273" bestFit="1" customWidth="1"/>
    <col min="2831" max="2831" width="9.75" style="273" bestFit="1" customWidth="1"/>
    <col min="2832" max="2832" width="11.125" style="273" bestFit="1" customWidth="1"/>
    <col min="2833" max="2833" width="10.125" style="273" bestFit="1" customWidth="1"/>
    <col min="2834" max="2834" width="12.75" style="273" bestFit="1" customWidth="1"/>
    <col min="2835" max="2835" width="10.875" style="273" bestFit="1" customWidth="1"/>
    <col min="2836" max="2836" width="11.125" style="273" bestFit="1" customWidth="1"/>
    <col min="2837" max="2837" width="12.75" style="273" bestFit="1" customWidth="1"/>
    <col min="2838" max="2838" width="10.75" style="273" customWidth="1"/>
    <col min="2839" max="2839" width="8.375" style="273" customWidth="1"/>
    <col min="2840" max="2840" width="9.25" style="273" customWidth="1"/>
    <col min="2841" max="2841" width="10.375" style="273" customWidth="1"/>
    <col min="2842" max="2842" width="11.125" style="273" bestFit="1" customWidth="1"/>
    <col min="2843" max="2843" width="10.125" style="273" bestFit="1" customWidth="1"/>
    <col min="2844" max="2847" width="13.25" style="273" customWidth="1"/>
    <col min="2848" max="3072" width="9" style="273"/>
    <col min="3073" max="3073" width="16.25" style="273" customWidth="1"/>
    <col min="3074" max="3074" width="11.75" style="273" customWidth="1"/>
    <col min="3075" max="3075" width="11.125" style="273" customWidth="1"/>
    <col min="3076" max="3076" width="10.625" style="273" bestFit="1" customWidth="1"/>
    <col min="3077" max="3077" width="9.375" style="273" bestFit="1" customWidth="1"/>
    <col min="3078" max="3078" width="10.625" style="273" bestFit="1" customWidth="1"/>
    <col min="3079" max="3079" width="9.375" style="273" bestFit="1" customWidth="1"/>
    <col min="3080" max="3080" width="9.75" style="273" bestFit="1" customWidth="1"/>
    <col min="3081" max="3081" width="9" style="273" bestFit="1" customWidth="1"/>
    <col min="3082" max="3082" width="9.875" style="273" customWidth="1"/>
    <col min="3083" max="3083" width="11.125" style="273" customWidth="1"/>
    <col min="3084" max="3084" width="10.125" style="273" bestFit="1" customWidth="1"/>
    <col min="3085" max="3085" width="11.25" style="273" customWidth="1"/>
    <col min="3086" max="3086" width="10.625" style="273" bestFit="1" customWidth="1"/>
    <col min="3087" max="3087" width="9.75" style="273" bestFit="1" customWidth="1"/>
    <col min="3088" max="3088" width="11.125" style="273" bestFit="1" customWidth="1"/>
    <col min="3089" max="3089" width="10.125" style="273" bestFit="1" customWidth="1"/>
    <col min="3090" max="3090" width="12.75" style="273" bestFit="1" customWidth="1"/>
    <col min="3091" max="3091" width="10.875" style="273" bestFit="1" customWidth="1"/>
    <col min="3092" max="3092" width="11.125" style="273" bestFit="1" customWidth="1"/>
    <col min="3093" max="3093" width="12.75" style="273" bestFit="1" customWidth="1"/>
    <col min="3094" max="3094" width="10.75" style="273" customWidth="1"/>
    <col min="3095" max="3095" width="8.375" style="273" customWidth="1"/>
    <col min="3096" max="3096" width="9.25" style="273" customWidth="1"/>
    <col min="3097" max="3097" width="10.375" style="273" customWidth="1"/>
    <col min="3098" max="3098" width="11.125" style="273" bestFit="1" customWidth="1"/>
    <col min="3099" max="3099" width="10.125" style="273" bestFit="1" customWidth="1"/>
    <col min="3100" max="3103" width="13.25" style="273" customWidth="1"/>
    <col min="3104" max="3328" width="9" style="273"/>
    <col min="3329" max="3329" width="16.25" style="273" customWidth="1"/>
    <col min="3330" max="3330" width="11.75" style="273" customWidth="1"/>
    <col min="3331" max="3331" width="11.125" style="273" customWidth="1"/>
    <col min="3332" max="3332" width="10.625" style="273" bestFit="1" customWidth="1"/>
    <col min="3333" max="3333" width="9.375" style="273" bestFit="1" customWidth="1"/>
    <col min="3334" max="3334" width="10.625" style="273" bestFit="1" customWidth="1"/>
    <col min="3335" max="3335" width="9.375" style="273" bestFit="1" customWidth="1"/>
    <col min="3336" max="3336" width="9.75" style="273" bestFit="1" customWidth="1"/>
    <col min="3337" max="3337" width="9" style="273" bestFit="1" customWidth="1"/>
    <col min="3338" max="3338" width="9.875" style="273" customWidth="1"/>
    <col min="3339" max="3339" width="11.125" style="273" customWidth="1"/>
    <col min="3340" max="3340" width="10.125" style="273" bestFit="1" customWidth="1"/>
    <col min="3341" max="3341" width="11.25" style="273" customWidth="1"/>
    <col min="3342" max="3342" width="10.625" style="273" bestFit="1" customWidth="1"/>
    <col min="3343" max="3343" width="9.75" style="273" bestFit="1" customWidth="1"/>
    <col min="3344" max="3344" width="11.125" style="273" bestFit="1" customWidth="1"/>
    <col min="3345" max="3345" width="10.125" style="273" bestFit="1" customWidth="1"/>
    <col min="3346" max="3346" width="12.75" style="273" bestFit="1" customWidth="1"/>
    <col min="3347" max="3347" width="10.875" style="273" bestFit="1" customWidth="1"/>
    <col min="3348" max="3348" width="11.125" style="273" bestFit="1" customWidth="1"/>
    <col min="3349" max="3349" width="12.75" style="273" bestFit="1" customWidth="1"/>
    <col min="3350" max="3350" width="10.75" style="273" customWidth="1"/>
    <col min="3351" max="3351" width="8.375" style="273" customWidth="1"/>
    <col min="3352" max="3352" width="9.25" style="273" customWidth="1"/>
    <col min="3353" max="3353" width="10.375" style="273" customWidth="1"/>
    <col min="3354" max="3354" width="11.125" style="273" bestFit="1" customWidth="1"/>
    <col min="3355" max="3355" width="10.125" style="273" bestFit="1" customWidth="1"/>
    <col min="3356" max="3359" width="13.25" style="273" customWidth="1"/>
    <col min="3360" max="3584" width="9" style="273"/>
    <col min="3585" max="3585" width="16.25" style="273" customWidth="1"/>
    <col min="3586" max="3586" width="11.75" style="273" customWidth="1"/>
    <col min="3587" max="3587" width="11.125" style="273" customWidth="1"/>
    <col min="3588" max="3588" width="10.625" style="273" bestFit="1" customWidth="1"/>
    <col min="3589" max="3589" width="9.375" style="273" bestFit="1" customWidth="1"/>
    <col min="3590" max="3590" width="10.625" style="273" bestFit="1" customWidth="1"/>
    <col min="3591" max="3591" width="9.375" style="273" bestFit="1" customWidth="1"/>
    <col min="3592" max="3592" width="9.75" style="273" bestFit="1" customWidth="1"/>
    <col min="3593" max="3593" width="9" style="273" bestFit="1" customWidth="1"/>
    <col min="3594" max="3594" width="9.875" style="273" customWidth="1"/>
    <col min="3595" max="3595" width="11.125" style="273" customWidth="1"/>
    <col min="3596" max="3596" width="10.125" style="273" bestFit="1" customWidth="1"/>
    <col min="3597" max="3597" width="11.25" style="273" customWidth="1"/>
    <col min="3598" max="3598" width="10.625" style="273" bestFit="1" customWidth="1"/>
    <col min="3599" max="3599" width="9.75" style="273" bestFit="1" customWidth="1"/>
    <col min="3600" max="3600" width="11.125" style="273" bestFit="1" customWidth="1"/>
    <col min="3601" max="3601" width="10.125" style="273" bestFit="1" customWidth="1"/>
    <col min="3602" max="3602" width="12.75" style="273" bestFit="1" customWidth="1"/>
    <col min="3603" max="3603" width="10.875" style="273" bestFit="1" customWidth="1"/>
    <col min="3604" max="3604" width="11.125" style="273" bestFit="1" customWidth="1"/>
    <col min="3605" max="3605" width="12.75" style="273" bestFit="1" customWidth="1"/>
    <col min="3606" max="3606" width="10.75" style="273" customWidth="1"/>
    <col min="3607" max="3607" width="8.375" style="273" customWidth="1"/>
    <col min="3608" max="3608" width="9.25" style="273" customWidth="1"/>
    <col min="3609" max="3609" width="10.375" style="273" customWidth="1"/>
    <col min="3610" max="3610" width="11.125" style="273" bestFit="1" customWidth="1"/>
    <col min="3611" max="3611" width="10.125" style="273" bestFit="1" customWidth="1"/>
    <col min="3612" max="3615" width="13.25" style="273" customWidth="1"/>
    <col min="3616" max="3840" width="9" style="273"/>
    <col min="3841" max="3841" width="16.25" style="273" customWidth="1"/>
    <col min="3842" max="3842" width="11.75" style="273" customWidth="1"/>
    <col min="3843" max="3843" width="11.125" style="273" customWidth="1"/>
    <col min="3844" max="3844" width="10.625" style="273" bestFit="1" customWidth="1"/>
    <col min="3845" max="3845" width="9.375" style="273" bestFit="1" customWidth="1"/>
    <col min="3846" max="3846" width="10.625" style="273" bestFit="1" customWidth="1"/>
    <col min="3847" max="3847" width="9.375" style="273" bestFit="1" customWidth="1"/>
    <col min="3848" max="3848" width="9.75" style="273" bestFit="1" customWidth="1"/>
    <col min="3849" max="3849" width="9" style="273" bestFit="1" customWidth="1"/>
    <col min="3850" max="3850" width="9.875" style="273" customWidth="1"/>
    <col min="3851" max="3851" width="11.125" style="273" customWidth="1"/>
    <col min="3852" max="3852" width="10.125" style="273" bestFit="1" customWidth="1"/>
    <col min="3853" max="3853" width="11.25" style="273" customWidth="1"/>
    <col min="3854" max="3854" width="10.625" style="273" bestFit="1" customWidth="1"/>
    <col min="3855" max="3855" width="9.75" style="273" bestFit="1" customWidth="1"/>
    <col min="3856" max="3856" width="11.125" style="273" bestFit="1" customWidth="1"/>
    <col min="3857" max="3857" width="10.125" style="273" bestFit="1" customWidth="1"/>
    <col min="3858" max="3858" width="12.75" style="273" bestFit="1" customWidth="1"/>
    <col min="3859" max="3859" width="10.875" style="273" bestFit="1" customWidth="1"/>
    <col min="3860" max="3860" width="11.125" style="273" bestFit="1" customWidth="1"/>
    <col min="3861" max="3861" width="12.75" style="273" bestFit="1" customWidth="1"/>
    <col min="3862" max="3862" width="10.75" style="273" customWidth="1"/>
    <col min="3863" max="3863" width="8.375" style="273" customWidth="1"/>
    <col min="3864" max="3864" width="9.25" style="273" customWidth="1"/>
    <col min="3865" max="3865" width="10.375" style="273" customWidth="1"/>
    <col min="3866" max="3866" width="11.125" style="273" bestFit="1" customWidth="1"/>
    <col min="3867" max="3867" width="10.125" style="273" bestFit="1" customWidth="1"/>
    <col min="3868" max="3871" width="13.25" style="273" customWidth="1"/>
    <col min="3872" max="4096" width="9" style="273"/>
    <col min="4097" max="4097" width="16.25" style="273" customWidth="1"/>
    <col min="4098" max="4098" width="11.75" style="273" customWidth="1"/>
    <col min="4099" max="4099" width="11.125" style="273" customWidth="1"/>
    <col min="4100" max="4100" width="10.625" style="273" bestFit="1" customWidth="1"/>
    <col min="4101" max="4101" width="9.375" style="273" bestFit="1" customWidth="1"/>
    <col min="4102" max="4102" width="10.625" style="273" bestFit="1" customWidth="1"/>
    <col min="4103" max="4103" width="9.375" style="273" bestFit="1" customWidth="1"/>
    <col min="4104" max="4104" width="9.75" style="273" bestFit="1" customWidth="1"/>
    <col min="4105" max="4105" width="9" style="273" bestFit="1" customWidth="1"/>
    <col min="4106" max="4106" width="9.875" style="273" customWidth="1"/>
    <col min="4107" max="4107" width="11.125" style="273" customWidth="1"/>
    <col min="4108" max="4108" width="10.125" style="273" bestFit="1" customWidth="1"/>
    <col min="4109" max="4109" width="11.25" style="273" customWidth="1"/>
    <col min="4110" max="4110" width="10.625" style="273" bestFit="1" customWidth="1"/>
    <col min="4111" max="4111" width="9.75" style="273" bestFit="1" customWidth="1"/>
    <col min="4112" max="4112" width="11.125" style="273" bestFit="1" customWidth="1"/>
    <col min="4113" max="4113" width="10.125" style="273" bestFit="1" customWidth="1"/>
    <col min="4114" max="4114" width="12.75" style="273" bestFit="1" customWidth="1"/>
    <col min="4115" max="4115" width="10.875" style="273" bestFit="1" customWidth="1"/>
    <col min="4116" max="4116" width="11.125" style="273" bestFit="1" customWidth="1"/>
    <col min="4117" max="4117" width="12.75" style="273" bestFit="1" customWidth="1"/>
    <col min="4118" max="4118" width="10.75" style="273" customWidth="1"/>
    <col min="4119" max="4119" width="8.375" style="273" customWidth="1"/>
    <col min="4120" max="4120" width="9.25" style="273" customWidth="1"/>
    <col min="4121" max="4121" width="10.375" style="273" customWidth="1"/>
    <col min="4122" max="4122" width="11.125" style="273" bestFit="1" customWidth="1"/>
    <col min="4123" max="4123" width="10.125" style="273" bestFit="1" customWidth="1"/>
    <col min="4124" max="4127" width="13.25" style="273" customWidth="1"/>
    <col min="4128" max="4352" width="9" style="273"/>
    <col min="4353" max="4353" width="16.25" style="273" customWidth="1"/>
    <col min="4354" max="4354" width="11.75" style="273" customWidth="1"/>
    <col min="4355" max="4355" width="11.125" style="273" customWidth="1"/>
    <col min="4356" max="4356" width="10.625" style="273" bestFit="1" customWidth="1"/>
    <col min="4357" max="4357" width="9.375" style="273" bestFit="1" customWidth="1"/>
    <col min="4358" max="4358" width="10.625" style="273" bestFit="1" customWidth="1"/>
    <col min="4359" max="4359" width="9.375" style="273" bestFit="1" customWidth="1"/>
    <col min="4360" max="4360" width="9.75" style="273" bestFit="1" customWidth="1"/>
    <col min="4361" max="4361" width="9" style="273" bestFit="1" customWidth="1"/>
    <col min="4362" max="4362" width="9.875" style="273" customWidth="1"/>
    <col min="4363" max="4363" width="11.125" style="273" customWidth="1"/>
    <col min="4364" max="4364" width="10.125" style="273" bestFit="1" customWidth="1"/>
    <col min="4365" max="4365" width="11.25" style="273" customWidth="1"/>
    <col min="4366" max="4366" width="10.625" style="273" bestFit="1" customWidth="1"/>
    <col min="4367" max="4367" width="9.75" style="273" bestFit="1" customWidth="1"/>
    <col min="4368" max="4368" width="11.125" style="273" bestFit="1" customWidth="1"/>
    <col min="4369" max="4369" width="10.125" style="273" bestFit="1" customWidth="1"/>
    <col min="4370" max="4370" width="12.75" style="273" bestFit="1" customWidth="1"/>
    <col min="4371" max="4371" width="10.875" style="273" bestFit="1" customWidth="1"/>
    <col min="4372" max="4372" width="11.125" style="273" bestFit="1" customWidth="1"/>
    <col min="4373" max="4373" width="12.75" style="273" bestFit="1" customWidth="1"/>
    <col min="4374" max="4374" width="10.75" style="273" customWidth="1"/>
    <col min="4375" max="4375" width="8.375" style="273" customWidth="1"/>
    <col min="4376" max="4376" width="9.25" style="273" customWidth="1"/>
    <col min="4377" max="4377" width="10.375" style="273" customWidth="1"/>
    <col min="4378" max="4378" width="11.125" style="273" bestFit="1" customWidth="1"/>
    <col min="4379" max="4379" width="10.125" style="273" bestFit="1" customWidth="1"/>
    <col min="4380" max="4383" width="13.25" style="273" customWidth="1"/>
    <col min="4384" max="4608" width="9" style="273"/>
    <col min="4609" max="4609" width="16.25" style="273" customWidth="1"/>
    <col min="4610" max="4610" width="11.75" style="273" customWidth="1"/>
    <col min="4611" max="4611" width="11.125" style="273" customWidth="1"/>
    <col min="4612" max="4612" width="10.625" style="273" bestFit="1" customWidth="1"/>
    <col min="4613" max="4613" width="9.375" style="273" bestFit="1" customWidth="1"/>
    <col min="4614" max="4614" width="10.625" style="273" bestFit="1" customWidth="1"/>
    <col min="4615" max="4615" width="9.375" style="273" bestFit="1" customWidth="1"/>
    <col min="4616" max="4616" width="9.75" style="273" bestFit="1" customWidth="1"/>
    <col min="4617" max="4617" width="9" style="273" bestFit="1" customWidth="1"/>
    <col min="4618" max="4618" width="9.875" style="273" customWidth="1"/>
    <col min="4619" max="4619" width="11.125" style="273" customWidth="1"/>
    <col min="4620" max="4620" width="10.125" style="273" bestFit="1" customWidth="1"/>
    <col min="4621" max="4621" width="11.25" style="273" customWidth="1"/>
    <col min="4622" max="4622" width="10.625" style="273" bestFit="1" customWidth="1"/>
    <col min="4623" max="4623" width="9.75" style="273" bestFit="1" customWidth="1"/>
    <col min="4624" max="4624" width="11.125" style="273" bestFit="1" customWidth="1"/>
    <col min="4625" max="4625" width="10.125" style="273" bestFit="1" customWidth="1"/>
    <col min="4626" max="4626" width="12.75" style="273" bestFit="1" customWidth="1"/>
    <col min="4627" max="4627" width="10.875" style="273" bestFit="1" customWidth="1"/>
    <col min="4628" max="4628" width="11.125" style="273" bestFit="1" customWidth="1"/>
    <col min="4629" max="4629" width="12.75" style="273" bestFit="1" customWidth="1"/>
    <col min="4630" max="4630" width="10.75" style="273" customWidth="1"/>
    <col min="4631" max="4631" width="8.375" style="273" customWidth="1"/>
    <col min="4632" max="4632" width="9.25" style="273" customWidth="1"/>
    <col min="4633" max="4633" width="10.375" style="273" customWidth="1"/>
    <col min="4634" max="4634" width="11.125" style="273" bestFit="1" customWidth="1"/>
    <col min="4635" max="4635" width="10.125" style="273" bestFit="1" customWidth="1"/>
    <col min="4636" max="4639" width="13.25" style="273" customWidth="1"/>
    <col min="4640" max="4864" width="9" style="273"/>
    <col min="4865" max="4865" width="16.25" style="273" customWidth="1"/>
    <col min="4866" max="4866" width="11.75" style="273" customWidth="1"/>
    <col min="4867" max="4867" width="11.125" style="273" customWidth="1"/>
    <col min="4868" max="4868" width="10.625" style="273" bestFit="1" customWidth="1"/>
    <col min="4869" max="4869" width="9.375" style="273" bestFit="1" customWidth="1"/>
    <col min="4870" max="4870" width="10.625" style="273" bestFit="1" customWidth="1"/>
    <col min="4871" max="4871" width="9.375" style="273" bestFit="1" customWidth="1"/>
    <col min="4872" max="4872" width="9.75" style="273" bestFit="1" customWidth="1"/>
    <col min="4873" max="4873" width="9" style="273" bestFit="1" customWidth="1"/>
    <col min="4874" max="4874" width="9.875" style="273" customWidth="1"/>
    <col min="4875" max="4875" width="11.125" style="273" customWidth="1"/>
    <col min="4876" max="4876" width="10.125" style="273" bestFit="1" customWidth="1"/>
    <col min="4877" max="4877" width="11.25" style="273" customWidth="1"/>
    <col min="4878" max="4878" width="10.625" style="273" bestFit="1" customWidth="1"/>
    <col min="4879" max="4879" width="9.75" style="273" bestFit="1" customWidth="1"/>
    <col min="4880" max="4880" width="11.125" style="273" bestFit="1" customWidth="1"/>
    <col min="4881" max="4881" width="10.125" style="273" bestFit="1" customWidth="1"/>
    <col min="4882" max="4882" width="12.75" style="273" bestFit="1" customWidth="1"/>
    <col min="4883" max="4883" width="10.875" style="273" bestFit="1" customWidth="1"/>
    <col min="4884" max="4884" width="11.125" style="273" bestFit="1" customWidth="1"/>
    <col min="4885" max="4885" width="12.75" style="273" bestFit="1" customWidth="1"/>
    <col min="4886" max="4886" width="10.75" style="273" customWidth="1"/>
    <col min="4887" max="4887" width="8.375" style="273" customWidth="1"/>
    <col min="4888" max="4888" width="9.25" style="273" customWidth="1"/>
    <col min="4889" max="4889" width="10.375" style="273" customWidth="1"/>
    <col min="4890" max="4890" width="11.125" style="273" bestFit="1" customWidth="1"/>
    <col min="4891" max="4891" width="10.125" style="273" bestFit="1" customWidth="1"/>
    <col min="4892" max="4895" width="13.25" style="273" customWidth="1"/>
    <col min="4896" max="5120" width="9" style="273"/>
    <col min="5121" max="5121" width="16.25" style="273" customWidth="1"/>
    <col min="5122" max="5122" width="11.75" style="273" customWidth="1"/>
    <col min="5123" max="5123" width="11.125" style="273" customWidth="1"/>
    <col min="5124" max="5124" width="10.625" style="273" bestFit="1" customWidth="1"/>
    <col min="5125" max="5125" width="9.375" style="273" bestFit="1" customWidth="1"/>
    <col min="5126" max="5126" width="10.625" style="273" bestFit="1" customWidth="1"/>
    <col min="5127" max="5127" width="9.375" style="273" bestFit="1" customWidth="1"/>
    <col min="5128" max="5128" width="9.75" style="273" bestFit="1" customWidth="1"/>
    <col min="5129" max="5129" width="9" style="273" bestFit="1" customWidth="1"/>
    <col min="5130" max="5130" width="9.875" style="273" customWidth="1"/>
    <col min="5131" max="5131" width="11.125" style="273" customWidth="1"/>
    <col min="5132" max="5132" width="10.125" style="273" bestFit="1" customWidth="1"/>
    <col min="5133" max="5133" width="11.25" style="273" customWidth="1"/>
    <col min="5134" max="5134" width="10.625" style="273" bestFit="1" customWidth="1"/>
    <col min="5135" max="5135" width="9.75" style="273" bestFit="1" customWidth="1"/>
    <col min="5136" max="5136" width="11.125" style="273" bestFit="1" customWidth="1"/>
    <col min="5137" max="5137" width="10.125" style="273" bestFit="1" customWidth="1"/>
    <col min="5138" max="5138" width="12.75" style="273" bestFit="1" customWidth="1"/>
    <col min="5139" max="5139" width="10.875" style="273" bestFit="1" customWidth="1"/>
    <col min="5140" max="5140" width="11.125" style="273" bestFit="1" customWidth="1"/>
    <col min="5141" max="5141" width="12.75" style="273" bestFit="1" customWidth="1"/>
    <col min="5142" max="5142" width="10.75" style="273" customWidth="1"/>
    <col min="5143" max="5143" width="8.375" style="273" customWidth="1"/>
    <col min="5144" max="5144" width="9.25" style="273" customWidth="1"/>
    <col min="5145" max="5145" width="10.375" style="273" customWidth="1"/>
    <col min="5146" max="5146" width="11.125" style="273" bestFit="1" customWidth="1"/>
    <col min="5147" max="5147" width="10.125" style="273" bestFit="1" customWidth="1"/>
    <col min="5148" max="5151" width="13.25" style="273" customWidth="1"/>
    <col min="5152" max="5376" width="9" style="273"/>
    <col min="5377" max="5377" width="16.25" style="273" customWidth="1"/>
    <col min="5378" max="5378" width="11.75" style="273" customWidth="1"/>
    <col min="5379" max="5379" width="11.125" style="273" customWidth="1"/>
    <col min="5380" max="5380" width="10.625" style="273" bestFit="1" customWidth="1"/>
    <col min="5381" max="5381" width="9.375" style="273" bestFit="1" customWidth="1"/>
    <col min="5382" max="5382" width="10.625" style="273" bestFit="1" customWidth="1"/>
    <col min="5383" max="5383" width="9.375" style="273" bestFit="1" customWidth="1"/>
    <col min="5384" max="5384" width="9.75" style="273" bestFit="1" customWidth="1"/>
    <col min="5385" max="5385" width="9" style="273" bestFit="1" customWidth="1"/>
    <col min="5386" max="5386" width="9.875" style="273" customWidth="1"/>
    <col min="5387" max="5387" width="11.125" style="273" customWidth="1"/>
    <col min="5388" max="5388" width="10.125" style="273" bestFit="1" customWidth="1"/>
    <col min="5389" max="5389" width="11.25" style="273" customWidth="1"/>
    <col min="5390" max="5390" width="10.625" style="273" bestFit="1" customWidth="1"/>
    <col min="5391" max="5391" width="9.75" style="273" bestFit="1" customWidth="1"/>
    <col min="5392" max="5392" width="11.125" style="273" bestFit="1" customWidth="1"/>
    <col min="5393" max="5393" width="10.125" style="273" bestFit="1" customWidth="1"/>
    <col min="5394" max="5394" width="12.75" style="273" bestFit="1" customWidth="1"/>
    <col min="5395" max="5395" width="10.875" style="273" bestFit="1" customWidth="1"/>
    <col min="5396" max="5396" width="11.125" style="273" bestFit="1" customWidth="1"/>
    <col min="5397" max="5397" width="12.75" style="273" bestFit="1" customWidth="1"/>
    <col min="5398" max="5398" width="10.75" style="273" customWidth="1"/>
    <col min="5399" max="5399" width="8.375" style="273" customWidth="1"/>
    <col min="5400" max="5400" width="9.25" style="273" customWidth="1"/>
    <col min="5401" max="5401" width="10.375" style="273" customWidth="1"/>
    <col min="5402" max="5402" width="11.125" style="273" bestFit="1" customWidth="1"/>
    <col min="5403" max="5403" width="10.125" style="273" bestFit="1" customWidth="1"/>
    <col min="5404" max="5407" width="13.25" style="273" customWidth="1"/>
    <col min="5408" max="5632" width="9" style="273"/>
    <col min="5633" max="5633" width="16.25" style="273" customWidth="1"/>
    <col min="5634" max="5634" width="11.75" style="273" customWidth="1"/>
    <col min="5635" max="5635" width="11.125" style="273" customWidth="1"/>
    <col min="5636" max="5636" width="10.625" style="273" bestFit="1" customWidth="1"/>
    <col min="5637" max="5637" width="9.375" style="273" bestFit="1" customWidth="1"/>
    <col min="5638" max="5638" width="10.625" style="273" bestFit="1" customWidth="1"/>
    <col min="5639" max="5639" width="9.375" style="273" bestFit="1" customWidth="1"/>
    <col min="5640" max="5640" width="9.75" style="273" bestFit="1" customWidth="1"/>
    <col min="5641" max="5641" width="9" style="273" bestFit="1" customWidth="1"/>
    <col min="5642" max="5642" width="9.875" style="273" customWidth="1"/>
    <col min="5643" max="5643" width="11.125" style="273" customWidth="1"/>
    <col min="5644" max="5644" width="10.125" style="273" bestFit="1" customWidth="1"/>
    <col min="5645" max="5645" width="11.25" style="273" customWidth="1"/>
    <col min="5646" max="5646" width="10.625" style="273" bestFit="1" customWidth="1"/>
    <col min="5647" max="5647" width="9.75" style="273" bestFit="1" customWidth="1"/>
    <col min="5648" max="5648" width="11.125" style="273" bestFit="1" customWidth="1"/>
    <col min="5649" max="5649" width="10.125" style="273" bestFit="1" customWidth="1"/>
    <col min="5650" max="5650" width="12.75" style="273" bestFit="1" customWidth="1"/>
    <col min="5651" max="5651" width="10.875" style="273" bestFit="1" customWidth="1"/>
    <col min="5652" max="5652" width="11.125" style="273" bestFit="1" customWidth="1"/>
    <col min="5653" max="5653" width="12.75" style="273" bestFit="1" customWidth="1"/>
    <col min="5654" max="5654" width="10.75" style="273" customWidth="1"/>
    <col min="5655" max="5655" width="8.375" style="273" customWidth="1"/>
    <col min="5656" max="5656" width="9.25" style="273" customWidth="1"/>
    <col min="5657" max="5657" width="10.375" style="273" customWidth="1"/>
    <col min="5658" max="5658" width="11.125" style="273" bestFit="1" customWidth="1"/>
    <col min="5659" max="5659" width="10.125" style="273" bestFit="1" customWidth="1"/>
    <col min="5660" max="5663" width="13.25" style="273" customWidth="1"/>
    <col min="5664" max="5888" width="9" style="273"/>
    <col min="5889" max="5889" width="16.25" style="273" customWidth="1"/>
    <col min="5890" max="5890" width="11.75" style="273" customWidth="1"/>
    <col min="5891" max="5891" width="11.125" style="273" customWidth="1"/>
    <col min="5892" max="5892" width="10.625" style="273" bestFit="1" customWidth="1"/>
    <col min="5893" max="5893" width="9.375" style="273" bestFit="1" customWidth="1"/>
    <col min="5894" max="5894" width="10.625" style="273" bestFit="1" customWidth="1"/>
    <col min="5895" max="5895" width="9.375" style="273" bestFit="1" customWidth="1"/>
    <col min="5896" max="5896" width="9.75" style="273" bestFit="1" customWidth="1"/>
    <col min="5897" max="5897" width="9" style="273" bestFit="1" customWidth="1"/>
    <col min="5898" max="5898" width="9.875" style="273" customWidth="1"/>
    <col min="5899" max="5899" width="11.125" style="273" customWidth="1"/>
    <col min="5900" max="5900" width="10.125" style="273" bestFit="1" customWidth="1"/>
    <col min="5901" max="5901" width="11.25" style="273" customWidth="1"/>
    <col min="5902" max="5902" width="10.625" style="273" bestFit="1" customWidth="1"/>
    <col min="5903" max="5903" width="9.75" style="273" bestFit="1" customWidth="1"/>
    <col min="5904" max="5904" width="11.125" style="273" bestFit="1" customWidth="1"/>
    <col min="5905" max="5905" width="10.125" style="273" bestFit="1" customWidth="1"/>
    <col min="5906" max="5906" width="12.75" style="273" bestFit="1" customWidth="1"/>
    <col min="5907" max="5907" width="10.875" style="273" bestFit="1" customWidth="1"/>
    <col min="5908" max="5908" width="11.125" style="273" bestFit="1" customWidth="1"/>
    <col min="5909" max="5909" width="12.75" style="273" bestFit="1" customWidth="1"/>
    <col min="5910" max="5910" width="10.75" style="273" customWidth="1"/>
    <col min="5911" max="5911" width="8.375" style="273" customWidth="1"/>
    <col min="5912" max="5912" width="9.25" style="273" customWidth="1"/>
    <col min="5913" max="5913" width="10.375" style="273" customWidth="1"/>
    <col min="5914" max="5914" width="11.125" style="273" bestFit="1" customWidth="1"/>
    <col min="5915" max="5915" width="10.125" style="273" bestFit="1" customWidth="1"/>
    <col min="5916" max="5919" width="13.25" style="273" customWidth="1"/>
    <col min="5920" max="6144" width="9" style="273"/>
    <col min="6145" max="6145" width="16.25" style="273" customWidth="1"/>
    <col min="6146" max="6146" width="11.75" style="273" customWidth="1"/>
    <col min="6147" max="6147" width="11.125" style="273" customWidth="1"/>
    <col min="6148" max="6148" width="10.625" style="273" bestFit="1" customWidth="1"/>
    <col min="6149" max="6149" width="9.375" style="273" bestFit="1" customWidth="1"/>
    <col min="6150" max="6150" width="10.625" style="273" bestFit="1" customWidth="1"/>
    <col min="6151" max="6151" width="9.375" style="273" bestFit="1" customWidth="1"/>
    <col min="6152" max="6152" width="9.75" style="273" bestFit="1" customWidth="1"/>
    <col min="6153" max="6153" width="9" style="273" bestFit="1" customWidth="1"/>
    <col min="6154" max="6154" width="9.875" style="273" customWidth="1"/>
    <col min="6155" max="6155" width="11.125" style="273" customWidth="1"/>
    <col min="6156" max="6156" width="10.125" style="273" bestFit="1" customWidth="1"/>
    <col min="6157" max="6157" width="11.25" style="273" customWidth="1"/>
    <col min="6158" max="6158" width="10.625" style="273" bestFit="1" customWidth="1"/>
    <col min="6159" max="6159" width="9.75" style="273" bestFit="1" customWidth="1"/>
    <col min="6160" max="6160" width="11.125" style="273" bestFit="1" customWidth="1"/>
    <col min="6161" max="6161" width="10.125" style="273" bestFit="1" customWidth="1"/>
    <col min="6162" max="6162" width="12.75" style="273" bestFit="1" customWidth="1"/>
    <col min="6163" max="6163" width="10.875" style="273" bestFit="1" customWidth="1"/>
    <col min="6164" max="6164" width="11.125" style="273" bestFit="1" customWidth="1"/>
    <col min="6165" max="6165" width="12.75" style="273" bestFit="1" customWidth="1"/>
    <col min="6166" max="6166" width="10.75" style="273" customWidth="1"/>
    <col min="6167" max="6167" width="8.375" style="273" customWidth="1"/>
    <col min="6168" max="6168" width="9.25" style="273" customWidth="1"/>
    <col min="6169" max="6169" width="10.375" style="273" customWidth="1"/>
    <col min="6170" max="6170" width="11.125" style="273" bestFit="1" customWidth="1"/>
    <col min="6171" max="6171" width="10.125" style="273" bestFit="1" customWidth="1"/>
    <col min="6172" max="6175" width="13.25" style="273" customWidth="1"/>
    <col min="6176" max="6400" width="9" style="273"/>
    <col min="6401" max="6401" width="16.25" style="273" customWidth="1"/>
    <col min="6402" max="6402" width="11.75" style="273" customWidth="1"/>
    <col min="6403" max="6403" width="11.125" style="273" customWidth="1"/>
    <col min="6404" max="6404" width="10.625" style="273" bestFit="1" customWidth="1"/>
    <col min="6405" max="6405" width="9.375" style="273" bestFit="1" customWidth="1"/>
    <col min="6406" max="6406" width="10.625" style="273" bestFit="1" customWidth="1"/>
    <col min="6407" max="6407" width="9.375" style="273" bestFit="1" customWidth="1"/>
    <col min="6408" max="6408" width="9.75" style="273" bestFit="1" customWidth="1"/>
    <col min="6409" max="6409" width="9" style="273" bestFit="1" customWidth="1"/>
    <col min="6410" max="6410" width="9.875" style="273" customWidth="1"/>
    <col min="6411" max="6411" width="11.125" style="273" customWidth="1"/>
    <col min="6412" max="6412" width="10.125" style="273" bestFit="1" customWidth="1"/>
    <col min="6413" max="6413" width="11.25" style="273" customWidth="1"/>
    <col min="6414" max="6414" width="10.625" style="273" bestFit="1" customWidth="1"/>
    <col min="6415" max="6415" width="9.75" style="273" bestFit="1" customWidth="1"/>
    <col min="6416" max="6416" width="11.125" style="273" bestFit="1" customWidth="1"/>
    <col min="6417" max="6417" width="10.125" style="273" bestFit="1" customWidth="1"/>
    <col min="6418" max="6418" width="12.75" style="273" bestFit="1" customWidth="1"/>
    <col min="6419" max="6419" width="10.875" style="273" bestFit="1" customWidth="1"/>
    <col min="6420" max="6420" width="11.125" style="273" bestFit="1" customWidth="1"/>
    <col min="6421" max="6421" width="12.75" style="273" bestFit="1" customWidth="1"/>
    <col min="6422" max="6422" width="10.75" style="273" customWidth="1"/>
    <col min="6423" max="6423" width="8.375" style="273" customWidth="1"/>
    <col min="6424" max="6424" width="9.25" style="273" customWidth="1"/>
    <col min="6425" max="6425" width="10.375" style="273" customWidth="1"/>
    <col min="6426" max="6426" width="11.125" style="273" bestFit="1" customWidth="1"/>
    <col min="6427" max="6427" width="10.125" style="273" bestFit="1" customWidth="1"/>
    <col min="6428" max="6431" width="13.25" style="273" customWidth="1"/>
    <col min="6432" max="6656" width="9" style="273"/>
    <col min="6657" max="6657" width="16.25" style="273" customWidth="1"/>
    <col min="6658" max="6658" width="11.75" style="273" customWidth="1"/>
    <col min="6659" max="6659" width="11.125" style="273" customWidth="1"/>
    <col min="6660" max="6660" width="10.625" style="273" bestFit="1" customWidth="1"/>
    <col min="6661" max="6661" width="9.375" style="273" bestFit="1" customWidth="1"/>
    <col min="6662" max="6662" width="10.625" style="273" bestFit="1" customWidth="1"/>
    <col min="6663" max="6663" width="9.375" style="273" bestFit="1" customWidth="1"/>
    <col min="6664" max="6664" width="9.75" style="273" bestFit="1" customWidth="1"/>
    <col min="6665" max="6665" width="9" style="273" bestFit="1" customWidth="1"/>
    <col min="6666" max="6666" width="9.875" style="273" customWidth="1"/>
    <col min="6667" max="6667" width="11.125" style="273" customWidth="1"/>
    <col min="6668" max="6668" width="10.125" style="273" bestFit="1" customWidth="1"/>
    <col min="6669" max="6669" width="11.25" style="273" customWidth="1"/>
    <col min="6670" max="6670" width="10.625" style="273" bestFit="1" customWidth="1"/>
    <col min="6671" max="6671" width="9.75" style="273" bestFit="1" customWidth="1"/>
    <col min="6672" max="6672" width="11.125" style="273" bestFit="1" customWidth="1"/>
    <col min="6673" max="6673" width="10.125" style="273" bestFit="1" customWidth="1"/>
    <col min="6674" max="6674" width="12.75" style="273" bestFit="1" customWidth="1"/>
    <col min="6675" max="6675" width="10.875" style="273" bestFit="1" customWidth="1"/>
    <col min="6676" max="6676" width="11.125" style="273" bestFit="1" customWidth="1"/>
    <col min="6677" max="6677" width="12.75" style="273" bestFit="1" customWidth="1"/>
    <col min="6678" max="6678" width="10.75" style="273" customWidth="1"/>
    <col min="6679" max="6679" width="8.375" style="273" customWidth="1"/>
    <col min="6680" max="6680" width="9.25" style="273" customWidth="1"/>
    <col min="6681" max="6681" width="10.375" style="273" customWidth="1"/>
    <col min="6682" max="6682" width="11.125" style="273" bestFit="1" customWidth="1"/>
    <col min="6683" max="6683" width="10.125" style="273" bestFit="1" customWidth="1"/>
    <col min="6684" max="6687" width="13.25" style="273" customWidth="1"/>
    <col min="6688" max="6912" width="9" style="273"/>
    <col min="6913" max="6913" width="16.25" style="273" customWidth="1"/>
    <col min="6914" max="6914" width="11.75" style="273" customWidth="1"/>
    <col min="6915" max="6915" width="11.125" style="273" customWidth="1"/>
    <col min="6916" max="6916" width="10.625" style="273" bestFit="1" customWidth="1"/>
    <col min="6917" max="6917" width="9.375" style="273" bestFit="1" customWidth="1"/>
    <col min="6918" max="6918" width="10.625" style="273" bestFit="1" customWidth="1"/>
    <col min="6919" max="6919" width="9.375" style="273" bestFit="1" customWidth="1"/>
    <col min="6920" max="6920" width="9.75" style="273" bestFit="1" customWidth="1"/>
    <col min="6921" max="6921" width="9" style="273" bestFit="1" customWidth="1"/>
    <col min="6922" max="6922" width="9.875" style="273" customWidth="1"/>
    <col min="6923" max="6923" width="11.125" style="273" customWidth="1"/>
    <col min="6924" max="6924" width="10.125" style="273" bestFit="1" customWidth="1"/>
    <col min="6925" max="6925" width="11.25" style="273" customWidth="1"/>
    <col min="6926" max="6926" width="10.625" style="273" bestFit="1" customWidth="1"/>
    <col min="6927" max="6927" width="9.75" style="273" bestFit="1" customWidth="1"/>
    <col min="6928" max="6928" width="11.125" style="273" bestFit="1" customWidth="1"/>
    <col min="6929" max="6929" width="10.125" style="273" bestFit="1" customWidth="1"/>
    <col min="6930" max="6930" width="12.75" style="273" bestFit="1" customWidth="1"/>
    <col min="6931" max="6931" width="10.875" style="273" bestFit="1" customWidth="1"/>
    <col min="6932" max="6932" width="11.125" style="273" bestFit="1" customWidth="1"/>
    <col min="6933" max="6933" width="12.75" style="273" bestFit="1" customWidth="1"/>
    <col min="6934" max="6934" width="10.75" style="273" customWidth="1"/>
    <col min="6935" max="6935" width="8.375" style="273" customWidth="1"/>
    <col min="6936" max="6936" width="9.25" style="273" customWidth="1"/>
    <col min="6937" max="6937" width="10.375" style="273" customWidth="1"/>
    <col min="6938" max="6938" width="11.125" style="273" bestFit="1" customWidth="1"/>
    <col min="6939" max="6939" width="10.125" style="273" bestFit="1" customWidth="1"/>
    <col min="6940" max="6943" width="13.25" style="273" customWidth="1"/>
    <col min="6944" max="7168" width="9" style="273"/>
    <col min="7169" max="7169" width="16.25" style="273" customWidth="1"/>
    <col min="7170" max="7170" width="11.75" style="273" customWidth="1"/>
    <col min="7171" max="7171" width="11.125" style="273" customWidth="1"/>
    <col min="7172" max="7172" width="10.625" style="273" bestFit="1" customWidth="1"/>
    <col min="7173" max="7173" width="9.375" style="273" bestFit="1" customWidth="1"/>
    <col min="7174" max="7174" width="10.625" style="273" bestFit="1" customWidth="1"/>
    <col min="7175" max="7175" width="9.375" style="273" bestFit="1" customWidth="1"/>
    <col min="7176" max="7176" width="9.75" style="273" bestFit="1" customWidth="1"/>
    <col min="7177" max="7177" width="9" style="273" bestFit="1" customWidth="1"/>
    <col min="7178" max="7178" width="9.875" style="273" customWidth="1"/>
    <col min="7179" max="7179" width="11.125" style="273" customWidth="1"/>
    <col min="7180" max="7180" width="10.125" style="273" bestFit="1" customWidth="1"/>
    <col min="7181" max="7181" width="11.25" style="273" customWidth="1"/>
    <col min="7182" max="7182" width="10.625" style="273" bestFit="1" customWidth="1"/>
    <col min="7183" max="7183" width="9.75" style="273" bestFit="1" customWidth="1"/>
    <col min="7184" max="7184" width="11.125" style="273" bestFit="1" customWidth="1"/>
    <col min="7185" max="7185" width="10.125" style="273" bestFit="1" customWidth="1"/>
    <col min="7186" max="7186" width="12.75" style="273" bestFit="1" customWidth="1"/>
    <col min="7187" max="7187" width="10.875" style="273" bestFit="1" customWidth="1"/>
    <col min="7188" max="7188" width="11.125" style="273" bestFit="1" customWidth="1"/>
    <col min="7189" max="7189" width="12.75" style="273" bestFit="1" customWidth="1"/>
    <col min="7190" max="7190" width="10.75" style="273" customWidth="1"/>
    <col min="7191" max="7191" width="8.375" style="273" customWidth="1"/>
    <col min="7192" max="7192" width="9.25" style="273" customWidth="1"/>
    <col min="7193" max="7193" width="10.375" style="273" customWidth="1"/>
    <col min="7194" max="7194" width="11.125" style="273" bestFit="1" customWidth="1"/>
    <col min="7195" max="7195" width="10.125" style="273" bestFit="1" customWidth="1"/>
    <col min="7196" max="7199" width="13.25" style="273" customWidth="1"/>
    <col min="7200" max="7424" width="9" style="273"/>
    <col min="7425" max="7425" width="16.25" style="273" customWidth="1"/>
    <col min="7426" max="7426" width="11.75" style="273" customWidth="1"/>
    <col min="7427" max="7427" width="11.125" style="273" customWidth="1"/>
    <col min="7428" max="7428" width="10.625" style="273" bestFit="1" customWidth="1"/>
    <col min="7429" max="7429" width="9.375" style="273" bestFit="1" customWidth="1"/>
    <col min="7430" max="7430" width="10.625" style="273" bestFit="1" customWidth="1"/>
    <col min="7431" max="7431" width="9.375" style="273" bestFit="1" customWidth="1"/>
    <col min="7432" max="7432" width="9.75" style="273" bestFit="1" customWidth="1"/>
    <col min="7433" max="7433" width="9" style="273" bestFit="1" customWidth="1"/>
    <col min="7434" max="7434" width="9.875" style="273" customWidth="1"/>
    <col min="7435" max="7435" width="11.125" style="273" customWidth="1"/>
    <col min="7436" max="7436" width="10.125" style="273" bestFit="1" customWidth="1"/>
    <col min="7437" max="7437" width="11.25" style="273" customWidth="1"/>
    <col min="7438" max="7438" width="10.625" style="273" bestFit="1" customWidth="1"/>
    <col min="7439" max="7439" width="9.75" style="273" bestFit="1" customWidth="1"/>
    <col min="7440" max="7440" width="11.125" style="273" bestFit="1" customWidth="1"/>
    <col min="7441" max="7441" width="10.125" style="273" bestFit="1" customWidth="1"/>
    <col min="7442" max="7442" width="12.75" style="273" bestFit="1" customWidth="1"/>
    <col min="7443" max="7443" width="10.875" style="273" bestFit="1" customWidth="1"/>
    <col min="7444" max="7444" width="11.125" style="273" bestFit="1" customWidth="1"/>
    <col min="7445" max="7445" width="12.75" style="273" bestFit="1" customWidth="1"/>
    <col min="7446" max="7446" width="10.75" style="273" customWidth="1"/>
    <col min="7447" max="7447" width="8.375" style="273" customWidth="1"/>
    <col min="7448" max="7448" width="9.25" style="273" customWidth="1"/>
    <col min="7449" max="7449" width="10.375" style="273" customWidth="1"/>
    <col min="7450" max="7450" width="11.125" style="273" bestFit="1" customWidth="1"/>
    <col min="7451" max="7451" width="10.125" style="273" bestFit="1" customWidth="1"/>
    <col min="7452" max="7455" width="13.25" style="273" customWidth="1"/>
    <col min="7456" max="7680" width="9" style="273"/>
    <col min="7681" max="7681" width="16.25" style="273" customWidth="1"/>
    <col min="7682" max="7682" width="11.75" style="273" customWidth="1"/>
    <col min="7683" max="7683" width="11.125" style="273" customWidth="1"/>
    <col min="7684" max="7684" width="10.625" style="273" bestFit="1" customWidth="1"/>
    <col min="7685" max="7685" width="9.375" style="273" bestFit="1" customWidth="1"/>
    <col min="7686" max="7686" width="10.625" style="273" bestFit="1" customWidth="1"/>
    <col min="7687" max="7687" width="9.375" style="273" bestFit="1" customWidth="1"/>
    <col min="7688" max="7688" width="9.75" style="273" bestFit="1" customWidth="1"/>
    <col min="7689" max="7689" width="9" style="273" bestFit="1" customWidth="1"/>
    <col min="7690" max="7690" width="9.875" style="273" customWidth="1"/>
    <col min="7691" max="7691" width="11.125" style="273" customWidth="1"/>
    <col min="7692" max="7692" width="10.125" style="273" bestFit="1" customWidth="1"/>
    <col min="7693" max="7693" width="11.25" style="273" customWidth="1"/>
    <col min="7694" max="7694" width="10.625" style="273" bestFit="1" customWidth="1"/>
    <col min="7695" max="7695" width="9.75" style="273" bestFit="1" customWidth="1"/>
    <col min="7696" max="7696" width="11.125" style="273" bestFit="1" customWidth="1"/>
    <col min="7697" max="7697" width="10.125" style="273" bestFit="1" customWidth="1"/>
    <col min="7698" max="7698" width="12.75" style="273" bestFit="1" customWidth="1"/>
    <col min="7699" max="7699" width="10.875" style="273" bestFit="1" customWidth="1"/>
    <col min="7700" max="7700" width="11.125" style="273" bestFit="1" customWidth="1"/>
    <col min="7701" max="7701" width="12.75" style="273" bestFit="1" customWidth="1"/>
    <col min="7702" max="7702" width="10.75" style="273" customWidth="1"/>
    <col min="7703" max="7703" width="8.375" style="273" customWidth="1"/>
    <col min="7704" max="7704" width="9.25" style="273" customWidth="1"/>
    <col min="7705" max="7705" width="10.375" style="273" customWidth="1"/>
    <col min="7706" max="7706" width="11.125" style="273" bestFit="1" customWidth="1"/>
    <col min="7707" max="7707" width="10.125" style="273" bestFit="1" customWidth="1"/>
    <col min="7708" max="7711" width="13.25" style="273" customWidth="1"/>
    <col min="7712" max="7936" width="9" style="273"/>
    <col min="7937" max="7937" width="16.25" style="273" customWidth="1"/>
    <col min="7938" max="7938" width="11.75" style="273" customWidth="1"/>
    <col min="7939" max="7939" width="11.125" style="273" customWidth="1"/>
    <col min="7940" max="7940" width="10.625" style="273" bestFit="1" customWidth="1"/>
    <col min="7941" max="7941" width="9.375" style="273" bestFit="1" customWidth="1"/>
    <col min="7942" max="7942" width="10.625" style="273" bestFit="1" customWidth="1"/>
    <col min="7943" max="7943" width="9.375" style="273" bestFit="1" customWidth="1"/>
    <col min="7944" max="7944" width="9.75" style="273" bestFit="1" customWidth="1"/>
    <col min="7945" max="7945" width="9" style="273" bestFit="1" customWidth="1"/>
    <col min="7946" max="7946" width="9.875" style="273" customWidth="1"/>
    <col min="7947" max="7947" width="11.125" style="273" customWidth="1"/>
    <col min="7948" max="7948" width="10.125" style="273" bestFit="1" customWidth="1"/>
    <col min="7949" max="7949" width="11.25" style="273" customWidth="1"/>
    <col min="7950" max="7950" width="10.625" style="273" bestFit="1" customWidth="1"/>
    <col min="7951" max="7951" width="9.75" style="273" bestFit="1" customWidth="1"/>
    <col min="7952" max="7952" width="11.125" style="273" bestFit="1" customWidth="1"/>
    <col min="7953" max="7953" width="10.125" style="273" bestFit="1" customWidth="1"/>
    <col min="7954" max="7954" width="12.75" style="273" bestFit="1" customWidth="1"/>
    <col min="7955" max="7955" width="10.875" style="273" bestFit="1" customWidth="1"/>
    <col min="7956" max="7956" width="11.125" style="273" bestFit="1" customWidth="1"/>
    <col min="7957" max="7957" width="12.75" style="273" bestFit="1" customWidth="1"/>
    <col min="7958" max="7958" width="10.75" style="273" customWidth="1"/>
    <col min="7959" max="7959" width="8.375" style="273" customWidth="1"/>
    <col min="7960" max="7960" width="9.25" style="273" customWidth="1"/>
    <col min="7961" max="7961" width="10.375" style="273" customWidth="1"/>
    <col min="7962" max="7962" width="11.125" style="273" bestFit="1" customWidth="1"/>
    <col min="7963" max="7963" width="10.125" style="273" bestFit="1" customWidth="1"/>
    <col min="7964" max="7967" width="13.25" style="273" customWidth="1"/>
    <col min="7968" max="8192" width="9" style="273"/>
    <col min="8193" max="8193" width="16.25" style="273" customWidth="1"/>
    <col min="8194" max="8194" width="11.75" style="273" customWidth="1"/>
    <col min="8195" max="8195" width="11.125" style="273" customWidth="1"/>
    <col min="8196" max="8196" width="10.625" style="273" bestFit="1" customWidth="1"/>
    <col min="8197" max="8197" width="9.375" style="273" bestFit="1" customWidth="1"/>
    <col min="8198" max="8198" width="10.625" style="273" bestFit="1" customWidth="1"/>
    <col min="8199" max="8199" width="9.375" style="273" bestFit="1" customWidth="1"/>
    <col min="8200" max="8200" width="9.75" style="273" bestFit="1" customWidth="1"/>
    <col min="8201" max="8201" width="9" style="273" bestFit="1" customWidth="1"/>
    <col min="8202" max="8202" width="9.875" style="273" customWidth="1"/>
    <col min="8203" max="8203" width="11.125" style="273" customWidth="1"/>
    <col min="8204" max="8204" width="10.125" style="273" bestFit="1" customWidth="1"/>
    <col min="8205" max="8205" width="11.25" style="273" customWidth="1"/>
    <col min="8206" max="8206" width="10.625" style="273" bestFit="1" customWidth="1"/>
    <col min="8207" max="8207" width="9.75" style="273" bestFit="1" customWidth="1"/>
    <col min="8208" max="8208" width="11.125" style="273" bestFit="1" customWidth="1"/>
    <col min="8209" max="8209" width="10.125" style="273" bestFit="1" customWidth="1"/>
    <col min="8210" max="8210" width="12.75" style="273" bestFit="1" customWidth="1"/>
    <col min="8211" max="8211" width="10.875" style="273" bestFit="1" customWidth="1"/>
    <col min="8212" max="8212" width="11.125" style="273" bestFit="1" customWidth="1"/>
    <col min="8213" max="8213" width="12.75" style="273" bestFit="1" customWidth="1"/>
    <col min="8214" max="8214" width="10.75" style="273" customWidth="1"/>
    <col min="8215" max="8215" width="8.375" style="273" customWidth="1"/>
    <col min="8216" max="8216" width="9.25" style="273" customWidth="1"/>
    <col min="8217" max="8217" width="10.375" style="273" customWidth="1"/>
    <col min="8218" max="8218" width="11.125" style="273" bestFit="1" customWidth="1"/>
    <col min="8219" max="8219" width="10.125" style="273" bestFit="1" customWidth="1"/>
    <col min="8220" max="8223" width="13.25" style="273" customWidth="1"/>
    <col min="8224" max="8448" width="9" style="273"/>
    <col min="8449" max="8449" width="16.25" style="273" customWidth="1"/>
    <col min="8450" max="8450" width="11.75" style="273" customWidth="1"/>
    <col min="8451" max="8451" width="11.125" style="273" customWidth="1"/>
    <col min="8452" max="8452" width="10.625" style="273" bestFit="1" customWidth="1"/>
    <col min="8453" max="8453" width="9.375" style="273" bestFit="1" customWidth="1"/>
    <col min="8454" max="8454" width="10.625" style="273" bestFit="1" customWidth="1"/>
    <col min="8455" max="8455" width="9.375" style="273" bestFit="1" customWidth="1"/>
    <col min="8456" max="8456" width="9.75" style="273" bestFit="1" customWidth="1"/>
    <col min="8457" max="8457" width="9" style="273" bestFit="1" customWidth="1"/>
    <col min="8458" max="8458" width="9.875" style="273" customWidth="1"/>
    <col min="8459" max="8459" width="11.125" style="273" customWidth="1"/>
    <col min="8460" max="8460" width="10.125" style="273" bestFit="1" customWidth="1"/>
    <col min="8461" max="8461" width="11.25" style="273" customWidth="1"/>
    <col min="8462" max="8462" width="10.625" style="273" bestFit="1" customWidth="1"/>
    <col min="8463" max="8463" width="9.75" style="273" bestFit="1" customWidth="1"/>
    <col min="8464" max="8464" width="11.125" style="273" bestFit="1" customWidth="1"/>
    <col min="8465" max="8465" width="10.125" style="273" bestFit="1" customWidth="1"/>
    <col min="8466" max="8466" width="12.75" style="273" bestFit="1" customWidth="1"/>
    <col min="8467" max="8467" width="10.875" style="273" bestFit="1" customWidth="1"/>
    <col min="8468" max="8468" width="11.125" style="273" bestFit="1" customWidth="1"/>
    <col min="8469" max="8469" width="12.75" style="273" bestFit="1" customWidth="1"/>
    <col min="8470" max="8470" width="10.75" style="273" customWidth="1"/>
    <col min="8471" max="8471" width="8.375" style="273" customWidth="1"/>
    <col min="8472" max="8472" width="9.25" style="273" customWidth="1"/>
    <col min="8473" max="8473" width="10.375" style="273" customWidth="1"/>
    <col min="8474" max="8474" width="11.125" style="273" bestFit="1" customWidth="1"/>
    <col min="8475" max="8475" width="10.125" style="273" bestFit="1" customWidth="1"/>
    <col min="8476" max="8479" width="13.25" style="273" customWidth="1"/>
    <col min="8480" max="8704" width="9" style="273"/>
    <col min="8705" max="8705" width="16.25" style="273" customWidth="1"/>
    <col min="8706" max="8706" width="11.75" style="273" customWidth="1"/>
    <col min="8707" max="8707" width="11.125" style="273" customWidth="1"/>
    <col min="8708" max="8708" width="10.625" style="273" bestFit="1" customWidth="1"/>
    <col min="8709" max="8709" width="9.375" style="273" bestFit="1" customWidth="1"/>
    <col min="8710" max="8710" width="10.625" style="273" bestFit="1" customWidth="1"/>
    <col min="8711" max="8711" width="9.375" style="273" bestFit="1" customWidth="1"/>
    <col min="8712" max="8712" width="9.75" style="273" bestFit="1" customWidth="1"/>
    <col min="8713" max="8713" width="9" style="273" bestFit="1" customWidth="1"/>
    <col min="8714" max="8714" width="9.875" style="273" customWidth="1"/>
    <col min="8715" max="8715" width="11.125" style="273" customWidth="1"/>
    <col min="8716" max="8716" width="10.125" style="273" bestFit="1" customWidth="1"/>
    <col min="8717" max="8717" width="11.25" style="273" customWidth="1"/>
    <col min="8718" max="8718" width="10.625" style="273" bestFit="1" customWidth="1"/>
    <col min="8719" max="8719" width="9.75" style="273" bestFit="1" customWidth="1"/>
    <col min="8720" max="8720" width="11.125" style="273" bestFit="1" customWidth="1"/>
    <col min="8721" max="8721" width="10.125" style="273" bestFit="1" customWidth="1"/>
    <col min="8722" max="8722" width="12.75" style="273" bestFit="1" customWidth="1"/>
    <col min="8723" max="8723" width="10.875" style="273" bestFit="1" customWidth="1"/>
    <col min="8724" max="8724" width="11.125" style="273" bestFit="1" customWidth="1"/>
    <col min="8725" max="8725" width="12.75" style="273" bestFit="1" customWidth="1"/>
    <col min="8726" max="8726" width="10.75" style="273" customWidth="1"/>
    <col min="8727" max="8727" width="8.375" style="273" customWidth="1"/>
    <col min="8728" max="8728" width="9.25" style="273" customWidth="1"/>
    <col min="8729" max="8729" width="10.375" style="273" customWidth="1"/>
    <col min="8730" max="8730" width="11.125" style="273" bestFit="1" customWidth="1"/>
    <col min="8731" max="8731" width="10.125" style="273" bestFit="1" customWidth="1"/>
    <col min="8732" max="8735" width="13.25" style="273" customWidth="1"/>
    <col min="8736" max="8960" width="9" style="273"/>
    <col min="8961" max="8961" width="16.25" style="273" customWidth="1"/>
    <col min="8962" max="8962" width="11.75" style="273" customWidth="1"/>
    <col min="8963" max="8963" width="11.125" style="273" customWidth="1"/>
    <col min="8964" max="8964" width="10.625" style="273" bestFit="1" customWidth="1"/>
    <col min="8965" max="8965" width="9.375" style="273" bestFit="1" customWidth="1"/>
    <col min="8966" max="8966" width="10.625" style="273" bestFit="1" customWidth="1"/>
    <col min="8967" max="8967" width="9.375" style="273" bestFit="1" customWidth="1"/>
    <col min="8968" max="8968" width="9.75" style="273" bestFit="1" customWidth="1"/>
    <col min="8969" max="8969" width="9" style="273" bestFit="1" customWidth="1"/>
    <col min="8970" max="8970" width="9.875" style="273" customWidth="1"/>
    <col min="8971" max="8971" width="11.125" style="273" customWidth="1"/>
    <col min="8972" max="8972" width="10.125" style="273" bestFit="1" customWidth="1"/>
    <col min="8973" max="8973" width="11.25" style="273" customWidth="1"/>
    <col min="8974" max="8974" width="10.625" style="273" bestFit="1" customWidth="1"/>
    <col min="8975" max="8975" width="9.75" style="273" bestFit="1" customWidth="1"/>
    <col min="8976" max="8976" width="11.125" style="273" bestFit="1" customWidth="1"/>
    <col min="8977" max="8977" width="10.125" style="273" bestFit="1" customWidth="1"/>
    <col min="8978" max="8978" width="12.75" style="273" bestFit="1" customWidth="1"/>
    <col min="8979" max="8979" width="10.875" style="273" bestFit="1" customWidth="1"/>
    <col min="8980" max="8980" width="11.125" style="273" bestFit="1" customWidth="1"/>
    <col min="8981" max="8981" width="12.75" style="273" bestFit="1" customWidth="1"/>
    <col min="8982" max="8982" width="10.75" style="273" customWidth="1"/>
    <col min="8983" max="8983" width="8.375" style="273" customWidth="1"/>
    <col min="8984" max="8984" width="9.25" style="273" customWidth="1"/>
    <col min="8985" max="8985" width="10.375" style="273" customWidth="1"/>
    <col min="8986" max="8986" width="11.125" style="273" bestFit="1" customWidth="1"/>
    <col min="8987" max="8987" width="10.125" style="273" bestFit="1" customWidth="1"/>
    <col min="8988" max="8991" width="13.25" style="273" customWidth="1"/>
    <col min="8992" max="9216" width="9" style="273"/>
    <col min="9217" max="9217" width="16.25" style="273" customWidth="1"/>
    <col min="9218" max="9218" width="11.75" style="273" customWidth="1"/>
    <col min="9219" max="9219" width="11.125" style="273" customWidth="1"/>
    <col min="9220" max="9220" width="10.625" style="273" bestFit="1" customWidth="1"/>
    <col min="9221" max="9221" width="9.375" style="273" bestFit="1" customWidth="1"/>
    <col min="9222" max="9222" width="10.625" style="273" bestFit="1" customWidth="1"/>
    <col min="9223" max="9223" width="9.375" style="273" bestFit="1" customWidth="1"/>
    <col min="9224" max="9224" width="9.75" style="273" bestFit="1" customWidth="1"/>
    <col min="9225" max="9225" width="9" style="273" bestFit="1" customWidth="1"/>
    <col min="9226" max="9226" width="9.875" style="273" customWidth="1"/>
    <col min="9227" max="9227" width="11.125" style="273" customWidth="1"/>
    <col min="9228" max="9228" width="10.125" style="273" bestFit="1" customWidth="1"/>
    <col min="9229" max="9229" width="11.25" style="273" customWidth="1"/>
    <col min="9230" max="9230" width="10.625" style="273" bestFit="1" customWidth="1"/>
    <col min="9231" max="9231" width="9.75" style="273" bestFit="1" customWidth="1"/>
    <col min="9232" max="9232" width="11.125" style="273" bestFit="1" customWidth="1"/>
    <col min="9233" max="9233" width="10.125" style="273" bestFit="1" customWidth="1"/>
    <col min="9234" max="9234" width="12.75" style="273" bestFit="1" customWidth="1"/>
    <col min="9235" max="9235" width="10.875" style="273" bestFit="1" customWidth="1"/>
    <col min="9236" max="9236" width="11.125" style="273" bestFit="1" customWidth="1"/>
    <col min="9237" max="9237" width="12.75" style="273" bestFit="1" customWidth="1"/>
    <col min="9238" max="9238" width="10.75" style="273" customWidth="1"/>
    <col min="9239" max="9239" width="8.375" style="273" customWidth="1"/>
    <col min="9240" max="9240" width="9.25" style="273" customWidth="1"/>
    <col min="9241" max="9241" width="10.375" style="273" customWidth="1"/>
    <col min="9242" max="9242" width="11.125" style="273" bestFit="1" customWidth="1"/>
    <col min="9243" max="9243" width="10.125" style="273" bestFit="1" customWidth="1"/>
    <col min="9244" max="9247" width="13.25" style="273" customWidth="1"/>
    <col min="9248" max="9472" width="9" style="273"/>
    <col min="9473" max="9473" width="16.25" style="273" customWidth="1"/>
    <col min="9474" max="9474" width="11.75" style="273" customWidth="1"/>
    <col min="9475" max="9475" width="11.125" style="273" customWidth="1"/>
    <col min="9476" max="9476" width="10.625" style="273" bestFit="1" customWidth="1"/>
    <col min="9477" max="9477" width="9.375" style="273" bestFit="1" customWidth="1"/>
    <col min="9478" max="9478" width="10.625" style="273" bestFit="1" customWidth="1"/>
    <col min="9479" max="9479" width="9.375" style="273" bestFit="1" customWidth="1"/>
    <col min="9480" max="9480" width="9.75" style="273" bestFit="1" customWidth="1"/>
    <col min="9481" max="9481" width="9" style="273" bestFit="1" customWidth="1"/>
    <col min="9482" max="9482" width="9.875" style="273" customWidth="1"/>
    <col min="9483" max="9483" width="11.125" style="273" customWidth="1"/>
    <col min="9484" max="9484" width="10.125" style="273" bestFit="1" customWidth="1"/>
    <col min="9485" max="9485" width="11.25" style="273" customWidth="1"/>
    <col min="9486" max="9486" width="10.625" style="273" bestFit="1" customWidth="1"/>
    <col min="9487" max="9487" width="9.75" style="273" bestFit="1" customWidth="1"/>
    <col min="9488" max="9488" width="11.125" style="273" bestFit="1" customWidth="1"/>
    <col min="9489" max="9489" width="10.125" style="273" bestFit="1" customWidth="1"/>
    <col min="9490" max="9490" width="12.75" style="273" bestFit="1" customWidth="1"/>
    <col min="9491" max="9491" width="10.875" style="273" bestFit="1" customWidth="1"/>
    <col min="9492" max="9492" width="11.125" style="273" bestFit="1" customWidth="1"/>
    <col min="9493" max="9493" width="12.75" style="273" bestFit="1" customWidth="1"/>
    <col min="9494" max="9494" width="10.75" style="273" customWidth="1"/>
    <col min="9495" max="9495" width="8.375" style="273" customWidth="1"/>
    <col min="9496" max="9496" width="9.25" style="273" customWidth="1"/>
    <col min="9497" max="9497" width="10.375" style="273" customWidth="1"/>
    <col min="9498" max="9498" width="11.125" style="273" bestFit="1" customWidth="1"/>
    <col min="9499" max="9499" width="10.125" style="273" bestFit="1" customWidth="1"/>
    <col min="9500" max="9503" width="13.25" style="273" customWidth="1"/>
    <col min="9504" max="9728" width="9" style="273"/>
    <col min="9729" max="9729" width="16.25" style="273" customWidth="1"/>
    <col min="9730" max="9730" width="11.75" style="273" customWidth="1"/>
    <col min="9731" max="9731" width="11.125" style="273" customWidth="1"/>
    <col min="9732" max="9732" width="10.625" style="273" bestFit="1" customWidth="1"/>
    <col min="9733" max="9733" width="9.375" style="273" bestFit="1" customWidth="1"/>
    <col min="9734" max="9734" width="10.625" style="273" bestFit="1" customWidth="1"/>
    <col min="9735" max="9735" width="9.375" style="273" bestFit="1" customWidth="1"/>
    <col min="9736" max="9736" width="9.75" style="273" bestFit="1" customWidth="1"/>
    <col min="9737" max="9737" width="9" style="273" bestFit="1" customWidth="1"/>
    <col min="9738" max="9738" width="9.875" style="273" customWidth="1"/>
    <col min="9739" max="9739" width="11.125" style="273" customWidth="1"/>
    <col min="9740" max="9740" width="10.125" style="273" bestFit="1" customWidth="1"/>
    <col min="9741" max="9741" width="11.25" style="273" customWidth="1"/>
    <col min="9742" max="9742" width="10.625" style="273" bestFit="1" customWidth="1"/>
    <col min="9743" max="9743" width="9.75" style="273" bestFit="1" customWidth="1"/>
    <col min="9744" max="9744" width="11.125" style="273" bestFit="1" customWidth="1"/>
    <col min="9745" max="9745" width="10.125" style="273" bestFit="1" customWidth="1"/>
    <col min="9746" max="9746" width="12.75" style="273" bestFit="1" customWidth="1"/>
    <col min="9747" max="9747" width="10.875" style="273" bestFit="1" customWidth="1"/>
    <col min="9748" max="9748" width="11.125" style="273" bestFit="1" customWidth="1"/>
    <col min="9749" max="9749" width="12.75" style="273" bestFit="1" customWidth="1"/>
    <col min="9750" max="9750" width="10.75" style="273" customWidth="1"/>
    <col min="9751" max="9751" width="8.375" style="273" customWidth="1"/>
    <col min="9752" max="9752" width="9.25" style="273" customWidth="1"/>
    <col min="9753" max="9753" width="10.375" style="273" customWidth="1"/>
    <col min="9754" max="9754" width="11.125" style="273" bestFit="1" customWidth="1"/>
    <col min="9755" max="9755" width="10.125" style="273" bestFit="1" customWidth="1"/>
    <col min="9756" max="9759" width="13.25" style="273" customWidth="1"/>
    <col min="9760" max="9984" width="9" style="273"/>
    <col min="9985" max="9985" width="16.25" style="273" customWidth="1"/>
    <col min="9986" max="9986" width="11.75" style="273" customWidth="1"/>
    <col min="9987" max="9987" width="11.125" style="273" customWidth="1"/>
    <col min="9988" max="9988" width="10.625" style="273" bestFit="1" customWidth="1"/>
    <col min="9989" max="9989" width="9.375" style="273" bestFit="1" customWidth="1"/>
    <col min="9990" max="9990" width="10.625" style="273" bestFit="1" customWidth="1"/>
    <col min="9991" max="9991" width="9.375" style="273" bestFit="1" customWidth="1"/>
    <col min="9992" max="9992" width="9.75" style="273" bestFit="1" customWidth="1"/>
    <col min="9993" max="9993" width="9" style="273" bestFit="1" customWidth="1"/>
    <col min="9994" max="9994" width="9.875" style="273" customWidth="1"/>
    <col min="9995" max="9995" width="11.125" style="273" customWidth="1"/>
    <col min="9996" max="9996" width="10.125" style="273" bestFit="1" customWidth="1"/>
    <col min="9997" max="9997" width="11.25" style="273" customWidth="1"/>
    <col min="9998" max="9998" width="10.625" style="273" bestFit="1" customWidth="1"/>
    <col min="9999" max="9999" width="9.75" style="273" bestFit="1" customWidth="1"/>
    <col min="10000" max="10000" width="11.125" style="273" bestFit="1" customWidth="1"/>
    <col min="10001" max="10001" width="10.125" style="273" bestFit="1" customWidth="1"/>
    <col min="10002" max="10002" width="12.75" style="273" bestFit="1" customWidth="1"/>
    <col min="10003" max="10003" width="10.875" style="273" bestFit="1" customWidth="1"/>
    <col min="10004" max="10004" width="11.125" style="273" bestFit="1" customWidth="1"/>
    <col min="10005" max="10005" width="12.75" style="273" bestFit="1" customWidth="1"/>
    <col min="10006" max="10006" width="10.75" style="273" customWidth="1"/>
    <col min="10007" max="10007" width="8.375" style="273" customWidth="1"/>
    <col min="10008" max="10008" width="9.25" style="273" customWidth="1"/>
    <col min="10009" max="10009" width="10.375" style="273" customWidth="1"/>
    <col min="10010" max="10010" width="11.125" style="273" bestFit="1" customWidth="1"/>
    <col min="10011" max="10011" width="10.125" style="273" bestFit="1" customWidth="1"/>
    <col min="10012" max="10015" width="13.25" style="273" customWidth="1"/>
    <col min="10016" max="10240" width="9" style="273"/>
    <col min="10241" max="10241" width="16.25" style="273" customWidth="1"/>
    <col min="10242" max="10242" width="11.75" style="273" customWidth="1"/>
    <col min="10243" max="10243" width="11.125" style="273" customWidth="1"/>
    <col min="10244" max="10244" width="10.625" style="273" bestFit="1" customWidth="1"/>
    <col min="10245" max="10245" width="9.375" style="273" bestFit="1" customWidth="1"/>
    <col min="10246" max="10246" width="10.625" style="273" bestFit="1" customWidth="1"/>
    <col min="10247" max="10247" width="9.375" style="273" bestFit="1" customWidth="1"/>
    <col min="10248" max="10248" width="9.75" style="273" bestFit="1" customWidth="1"/>
    <col min="10249" max="10249" width="9" style="273" bestFit="1" customWidth="1"/>
    <col min="10250" max="10250" width="9.875" style="273" customWidth="1"/>
    <col min="10251" max="10251" width="11.125" style="273" customWidth="1"/>
    <col min="10252" max="10252" width="10.125" style="273" bestFit="1" customWidth="1"/>
    <col min="10253" max="10253" width="11.25" style="273" customWidth="1"/>
    <col min="10254" max="10254" width="10.625" style="273" bestFit="1" customWidth="1"/>
    <col min="10255" max="10255" width="9.75" style="273" bestFit="1" customWidth="1"/>
    <col min="10256" max="10256" width="11.125" style="273" bestFit="1" customWidth="1"/>
    <col min="10257" max="10257" width="10.125" style="273" bestFit="1" customWidth="1"/>
    <col min="10258" max="10258" width="12.75" style="273" bestFit="1" customWidth="1"/>
    <col min="10259" max="10259" width="10.875" style="273" bestFit="1" customWidth="1"/>
    <col min="10260" max="10260" width="11.125" style="273" bestFit="1" customWidth="1"/>
    <col min="10261" max="10261" width="12.75" style="273" bestFit="1" customWidth="1"/>
    <col min="10262" max="10262" width="10.75" style="273" customWidth="1"/>
    <col min="10263" max="10263" width="8.375" style="273" customWidth="1"/>
    <col min="10264" max="10264" width="9.25" style="273" customWidth="1"/>
    <col min="10265" max="10265" width="10.375" style="273" customWidth="1"/>
    <col min="10266" max="10266" width="11.125" style="273" bestFit="1" customWidth="1"/>
    <col min="10267" max="10267" width="10.125" style="273" bestFit="1" customWidth="1"/>
    <col min="10268" max="10271" width="13.25" style="273" customWidth="1"/>
    <col min="10272" max="10496" width="9" style="273"/>
    <col min="10497" max="10497" width="16.25" style="273" customWidth="1"/>
    <col min="10498" max="10498" width="11.75" style="273" customWidth="1"/>
    <col min="10499" max="10499" width="11.125" style="273" customWidth="1"/>
    <col min="10500" max="10500" width="10.625" style="273" bestFit="1" customWidth="1"/>
    <col min="10501" max="10501" width="9.375" style="273" bestFit="1" customWidth="1"/>
    <col min="10502" max="10502" width="10.625" style="273" bestFit="1" customWidth="1"/>
    <col min="10503" max="10503" width="9.375" style="273" bestFit="1" customWidth="1"/>
    <col min="10504" max="10504" width="9.75" style="273" bestFit="1" customWidth="1"/>
    <col min="10505" max="10505" width="9" style="273" bestFit="1" customWidth="1"/>
    <col min="10506" max="10506" width="9.875" style="273" customWidth="1"/>
    <col min="10507" max="10507" width="11.125" style="273" customWidth="1"/>
    <col min="10508" max="10508" width="10.125" style="273" bestFit="1" customWidth="1"/>
    <col min="10509" max="10509" width="11.25" style="273" customWidth="1"/>
    <col min="10510" max="10510" width="10.625" style="273" bestFit="1" customWidth="1"/>
    <col min="10511" max="10511" width="9.75" style="273" bestFit="1" customWidth="1"/>
    <col min="10512" max="10512" width="11.125" style="273" bestFit="1" customWidth="1"/>
    <col min="10513" max="10513" width="10.125" style="273" bestFit="1" customWidth="1"/>
    <col min="10514" max="10514" width="12.75" style="273" bestFit="1" customWidth="1"/>
    <col min="10515" max="10515" width="10.875" style="273" bestFit="1" customWidth="1"/>
    <col min="10516" max="10516" width="11.125" style="273" bestFit="1" customWidth="1"/>
    <col min="10517" max="10517" width="12.75" style="273" bestFit="1" customWidth="1"/>
    <col min="10518" max="10518" width="10.75" style="273" customWidth="1"/>
    <col min="10519" max="10519" width="8.375" style="273" customWidth="1"/>
    <col min="10520" max="10520" width="9.25" style="273" customWidth="1"/>
    <col min="10521" max="10521" width="10.375" style="273" customWidth="1"/>
    <col min="10522" max="10522" width="11.125" style="273" bestFit="1" customWidth="1"/>
    <col min="10523" max="10523" width="10.125" style="273" bestFit="1" customWidth="1"/>
    <col min="10524" max="10527" width="13.25" style="273" customWidth="1"/>
    <col min="10528" max="10752" width="9" style="273"/>
    <col min="10753" max="10753" width="16.25" style="273" customWidth="1"/>
    <col min="10754" max="10754" width="11.75" style="273" customWidth="1"/>
    <col min="10755" max="10755" width="11.125" style="273" customWidth="1"/>
    <col min="10756" max="10756" width="10.625" style="273" bestFit="1" customWidth="1"/>
    <col min="10757" max="10757" width="9.375" style="273" bestFit="1" customWidth="1"/>
    <col min="10758" max="10758" width="10.625" style="273" bestFit="1" customWidth="1"/>
    <col min="10759" max="10759" width="9.375" style="273" bestFit="1" customWidth="1"/>
    <col min="10760" max="10760" width="9.75" style="273" bestFit="1" customWidth="1"/>
    <col min="10761" max="10761" width="9" style="273" bestFit="1" customWidth="1"/>
    <col min="10762" max="10762" width="9.875" style="273" customWidth="1"/>
    <col min="10763" max="10763" width="11.125" style="273" customWidth="1"/>
    <col min="10764" max="10764" width="10.125" style="273" bestFit="1" customWidth="1"/>
    <col min="10765" max="10765" width="11.25" style="273" customWidth="1"/>
    <col min="10766" max="10766" width="10.625" style="273" bestFit="1" customWidth="1"/>
    <col min="10767" max="10767" width="9.75" style="273" bestFit="1" customWidth="1"/>
    <col min="10768" max="10768" width="11.125" style="273" bestFit="1" customWidth="1"/>
    <col min="10769" max="10769" width="10.125" style="273" bestFit="1" customWidth="1"/>
    <col min="10770" max="10770" width="12.75" style="273" bestFit="1" customWidth="1"/>
    <col min="10771" max="10771" width="10.875" style="273" bestFit="1" customWidth="1"/>
    <col min="10772" max="10772" width="11.125" style="273" bestFit="1" customWidth="1"/>
    <col min="10773" max="10773" width="12.75" style="273" bestFit="1" customWidth="1"/>
    <col min="10774" max="10774" width="10.75" style="273" customWidth="1"/>
    <col min="10775" max="10775" width="8.375" style="273" customWidth="1"/>
    <col min="10776" max="10776" width="9.25" style="273" customWidth="1"/>
    <col min="10777" max="10777" width="10.375" style="273" customWidth="1"/>
    <col min="10778" max="10778" width="11.125" style="273" bestFit="1" customWidth="1"/>
    <col min="10779" max="10779" width="10.125" style="273" bestFit="1" customWidth="1"/>
    <col min="10780" max="10783" width="13.25" style="273" customWidth="1"/>
    <col min="10784" max="11008" width="9" style="273"/>
    <col min="11009" max="11009" width="16.25" style="273" customWidth="1"/>
    <col min="11010" max="11010" width="11.75" style="273" customWidth="1"/>
    <col min="11011" max="11011" width="11.125" style="273" customWidth="1"/>
    <col min="11012" max="11012" width="10.625" style="273" bestFit="1" customWidth="1"/>
    <col min="11013" max="11013" width="9.375" style="273" bestFit="1" customWidth="1"/>
    <col min="11014" max="11014" width="10.625" style="273" bestFit="1" customWidth="1"/>
    <col min="11015" max="11015" width="9.375" style="273" bestFit="1" customWidth="1"/>
    <col min="11016" max="11016" width="9.75" style="273" bestFit="1" customWidth="1"/>
    <col min="11017" max="11017" width="9" style="273" bestFit="1" customWidth="1"/>
    <col min="11018" max="11018" width="9.875" style="273" customWidth="1"/>
    <col min="11019" max="11019" width="11.125" style="273" customWidth="1"/>
    <col min="11020" max="11020" width="10.125" style="273" bestFit="1" customWidth="1"/>
    <col min="11021" max="11021" width="11.25" style="273" customWidth="1"/>
    <col min="11022" max="11022" width="10.625" style="273" bestFit="1" customWidth="1"/>
    <col min="11023" max="11023" width="9.75" style="273" bestFit="1" customWidth="1"/>
    <col min="11024" max="11024" width="11.125" style="273" bestFit="1" customWidth="1"/>
    <col min="11025" max="11025" width="10.125" style="273" bestFit="1" customWidth="1"/>
    <col min="11026" max="11026" width="12.75" style="273" bestFit="1" customWidth="1"/>
    <col min="11027" max="11027" width="10.875" style="273" bestFit="1" customWidth="1"/>
    <col min="11028" max="11028" width="11.125" style="273" bestFit="1" customWidth="1"/>
    <col min="11029" max="11029" width="12.75" style="273" bestFit="1" customWidth="1"/>
    <col min="11030" max="11030" width="10.75" style="273" customWidth="1"/>
    <col min="11031" max="11031" width="8.375" style="273" customWidth="1"/>
    <col min="11032" max="11032" width="9.25" style="273" customWidth="1"/>
    <col min="11033" max="11033" width="10.375" style="273" customWidth="1"/>
    <col min="11034" max="11034" width="11.125" style="273" bestFit="1" customWidth="1"/>
    <col min="11035" max="11035" width="10.125" style="273" bestFit="1" customWidth="1"/>
    <col min="11036" max="11039" width="13.25" style="273" customWidth="1"/>
    <col min="11040" max="11264" width="9" style="273"/>
    <col min="11265" max="11265" width="16.25" style="273" customWidth="1"/>
    <col min="11266" max="11266" width="11.75" style="273" customWidth="1"/>
    <col min="11267" max="11267" width="11.125" style="273" customWidth="1"/>
    <col min="11268" max="11268" width="10.625" style="273" bestFit="1" customWidth="1"/>
    <col min="11269" max="11269" width="9.375" style="273" bestFit="1" customWidth="1"/>
    <col min="11270" max="11270" width="10.625" style="273" bestFit="1" customWidth="1"/>
    <col min="11271" max="11271" width="9.375" style="273" bestFit="1" customWidth="1"/>
    <col min="11272" max="11272" width="9.75" style="273" bestFit="1" customWidth="1"/>
    <col min="11273" max="11273" width="9" style="273" bestFit="1" customWidth="1"/>
    <col min="11274" max="11274" width="9.875" style="273" customWidth="1"/>
    <col min="11275" max="11275" width="11.125" style="273" customWidth="1"/>
    <col min="11276" max="11276" width="10.125" style="273" bestFit="1" customWidth="1"/>
    <col min="11277" max="11277" width="11.25" style="273" customWidth="1"/>
    <col min="11278" max="11278" width="10.625" style="273" bestFit="1" customWidth="1"/>
    <col min="11279" max="11279" width="9.75" style="273" bestFit="1" customWidth="1"/>
    <col min="11280" max="11280" width="11.125" style="273" bestFit="1" customWidth="1"/>
    <col min="11281" max="11281" width="10.125" style="273" bestFit="1" customWidth="1"/>
    <col min="11282" max="11282" width="12.75" style="273" bestFit="1" customWidth="1"/>
    <col min="11283" max="11283" width="10.875" style="273" bestFit="1" customWidth="1"/>
    <col min="11284" max="11284" width="11.125" style="273" bestFit="1" customWidth="1"/>
    <col min="11285" max="11285" width="12.75" style="273" bestFit="1" customWidth="1"/>
    <col min="11286" max="11286" width="10.75" style="273" customWidth="1"/>
    <col min="11287" max="11287" width="8.375" style="273" customWidth="1"/>
    <col min="11288" max="11288" width="9.25" style="273" customWidth="1"/>
    <col min="11289" max="11289" width="10.375" style="273" customWidth="1"/>
    <col min="11290" max="11290" width="11.125" style="273" bestFit="1" customWidth="1"/>
    <col min="11291" max="11291" width="10.125" style="273" bestFit="1" customWidth="1"/>
    <col min="11292" max="11295" width="13.25" style="273" customWidth="1"/>
    <col min="11296" max="11520" width="9" style="273"/>
    <col min="11521" max="11521" width="16.25" style="273" customWidth="1"/>
    <col min="11522" max="11522" width="11.75" style="273" customWidth="1"/>
    <col min="11523" max="11523" width="11.125" style="273" customWidth="1"/>
    <col min="11524" max="11524" width="10.625" style="273" bestFit="1" customWidth="1"/>
    <col min="11525" max="11525" width="9.375" style="273" bestFit="1" customWidth="1"/>
    <col min="11526" max="11526" width="10.625" style="273" bestFit="1" customWidth="1"/>
    <col min="11527" max="11527" width="9.375" style="273" bestFit="1" customWidth="1"/>
    <col min="11528" max="11528" width="9.75" style="273" bestFit="1" customWidth="1"/>
    <col min="11529" max="11529" width="9" style="273" bestFit="1" customWidth="1"/>
    <col min="11530" max="11530" width="9.875" style="273" customWidth="1"/>
    <col min="11531" max="11531" width="11.125" style="273" customWidth="1"/>
    <col min="11532" max="11532" width="10.125" style="273" bestFit="1" customWidth="1"/>
    <col min="11533" max="11533" width="11.25" style="273" customWidth="1"/>
    <col min="11534" max="11534" width="10.625" style="273" bestFit="1" customWidth="1"/>
    <col min="11535" max="11535" width="9.75" style="273" bestFit="1" customWidth="1"/>
    <col min="11536" max="11536" width="11.125" style="273" bestFit="1" customWidth="1"/>
    <col min="11537" max="11537" width="10.125" style="273" bestFit="1" customWidth="1"/>
    <col min="11538" max="11538" width="12.75" style="273" bestFit="1" customWidth="1"/>
    <col min="11539" max="11539" width="10.875" style="273" bestFit="1" customWidth="1"/>
    <col min="11540" max="11540" width="11.125" style="273" bestFit="1" customWidth="1"/>
    <col min="11541" max="11541" width="12.75" style="273" bestFit="1" customWidth="1"/>
    <col min="11542" max="11542" width="10.75" style="273" customWidth="1"/>
    <col min="11543" max="11543" width="8.375" style="273" customWidth="1"/>
    <col min="11544" max="11544" width="9.25" style="273" customWidth="1"/>
    <col min="11545" max="11545" width="10.375" style="273" customWidth="1"/>
    <col min="11546" max="11546" width="11.125" style="273" bestFit="1" customWidth="1"/>
    <col min="11547" max="11547" width="10.125" style="273" bestFit="1" customWidth="1"/>
    <col min="11548" max="11551" width="13.25" style="273" customWidth="1"/>
    <col min="11552" max="11776" width="9" style="273"/>
    <col min="11777" max="11777" width="16.25" style="273" customWidth="1"/>
    <col min="11778" max="11778" width="11.75" style="273" customWidth="1"/>
    <col min="11779" max="11779" width="11.125" style="273" customWidth="1"/>
    <col min="11780" max="11780" width="10.625" style="273" bestFit="1" customWidth="1"/>
    <col min="11781" max="11781" width="9.375" style="273" bestFit="1" customWidth="1"/>
    <col min="11782" max="11782" width="10.625" style="273" bestFit="1" customWidth="1"/>
    <col min="11783" max="11783" width="9.375" style="273" bestFit="1" customWidth="1"/>
    <col min="11784" max="11784" width="9.75" style="273" bestFit="1" customWidth="1"/>
    <col min="11785" max="11785" width="9" style="273" bestFit="1" customWidth="1"/>
    <col min="11786" max="11786" width="9.875" style="273" customWidth="1"/>
    <col min="11787" max="11787" width="11.125" style="273" customWidth="1"/>
    <col min="11788" max="11788" width="10.125" style="273" bestFit="1" customWidth="1"/>
    <col min="11789" max="11789" width="11.25" style="273" customWidth="1"/>
    <col min="11790" max="11790" width="10.625" style="273" bestFit="1" customWidth="1"/>
    <col min="11791" max="11791" width="9.75" style="273" bestFit="1" customWidth="1"/>
    <col min="11792" max="11792" width="11.125" style="273" bestFit="1" customWidth="1"/>
    <col min="11793" max="11793" width="10.125" style="273" bestFit="1" customWidth="1"/>
    <col min="11794" max="11794" width="12.75" style="273" bestFit="1" customWidth="1"/>
    <col min="11795" max="11795" width="10.875" style="273" bestFit="1" customWidth="1"/>
    <col min="11796" max="11796" width="11.125" style="273" bestFit="1" customWidth="1"/>
    <col min="11797" max="11797" width="12.75" style="273" bestFit="1" customWidth="1"/>
    <col min="11798" max="11798" width="10.75" style="273" customWidth="1"/>
    <col min="11799" max="11799" width="8.375" style="273" customWidth="1"/>
    <col min="11800" max="11800" width="9.25" style="273" customWidth="1"/>
    <col min="11801" max="11801" width="10.375" style="273" customWidth="1"/>
    <col min="11802" max="11802" width="11.125" style="273" bestFit="1" customWidth="1"/>
    <col min="11803" max="11803" width="10.125" style="273" bestFit="1" customWidth="1"/>
    <col min="11804" max="11807" width="13.25" style="273" customWidth="1"/>
    <col min="11808" max="12032" width="9" style="273"/>
    <col min="12033" max="12033" width="16.25" style="273" customWidth="1"/>
    <col min="12034" max="12034" width="11.75" style="273" customWidth="1"/>
    <col min="12035" max="12035" width="11.125" style="273" customWidth="1"/>
    <col min="12036" max="12036" width="10.625" style="273" bestFit="1" customWidth="1"/>
    <col min="12037" max="12037" width="9.375" style="273" bestFit="1" customWidth="1"/>
    <col min="12038" max="12038" width="10.625" style="273" bestFit="1" customWidth="1"/>
    <col min="12039" max="12039" width="9.375" style="273" bestFit="1" customWidth="1"/>
    <col min="12040" max="12040" width="9.75" style="273" bestFit="1" customWidth="1"/>
    <col min="12041" max="12041" width="9" style="273" bestFit="1" customWidth="1"/>
    <col min="12042" max="12042" width="9.875" style="273" customWidth="1"/>
    <col min="12043" max="12043" width="11.125" style="273" customWidth="1"/>
    <col min="12044" max="12044" width="10.125" style="273" bestFit="1" customWidth="1"/>
    <col min="12045" max="12045" width="11.25" style="273" customWidth="1"/>
    <col min="12046" max="12046" width="10.625" style="273" bestFit="1" customWidth="1"/>
    <col min="12047" max="12047" width="9.75" style="273" bestFit="1" customWidth="1"/>
    <col min="12048" max="12048" width="11.125" style="273" bestFit="1" customWidth="1"/>
    <col min="12049" max="12049" width="10.125" style="273" bestFit="1" customWidth="1"/>
    <col min="12050" max="12050" width="12.75" style="273" bestFit="1" customWidth="1"/>
    <col min="12051" max="12051" width="10.875" style="273" bestFit="1" customWidth="1"/>
    <col min="12052" max="12052" width="11.125" style="273" bestFit="1" customWidth="1"/>
    <col min="12053" max="12053" width="12.75" style="273" bestFit="1" customWidth="1"/>
    <col min="12054" max="12054" width="10.75" style="273" customWidth="1"/>
    <col min="12055" max="12055" width="8.375" style="273" customWidth="1"/>
    <col min="12056" max="12056" width="9.25" style="273" customWidth="1"/>
    <col min="12057" max="12057" width="10.375" style="273" customWidth="1"/>
    <col min="12058" max="12058" width="11.125" style="273" bestFit="1" customWidth="1"/>
    <col min="12059" max="12059" width="10.125" style="273" bestFit="1" customWidth="1"/>
    <col min="12060" max="12063" width="13.25" style="273" customWidth="1"/>
    <col min="12064" max="12288" width="9" style="273"/>
    <col min="12289" max="12289" width="16.25" style="273" customWidth="1"/>
    <col min="12290" max="12290" width="11.75" style="273" customWidth="1"/>
    <col min="12291" max="12291" width="11.125" style="273" customWidth="1"/>
    <col min="12292" max="12292" width="10.625" style="273" bestFit="1" customWidth="1"/>
    <col min="12293" max="12293" width="9.375" style="273" bestFit="1" customWidth="1"/>
    <col min="12294" max="12294" width="10.625" style="273" bestFit="1" customWidth="1"/>
    <col min="12295" max="12295" width="9.375" style="273" bestFit="1" customWidth="1"/>
    <col min="12296" max="12296" width="9.75" style="273" bestFit="1" customWidth="1"/>
    <col min="12297" max="12297" width="9" style="273" bestFit="1" customWidth="1"/>
    <col min="12298" max="12298" width="9.875" style="273" customWidth="1"/>
    <col min="12299" max="12299" width="11.125" style="273" customWidth="1"/>
    <col min="12300" max="12300" width="10.125" style="273" bestFit="1" customWidth="1"/>
    <col min="12301" max="12301" width="11.25" style="273" customWidth="1"/>
    <col min="12302" max="12302" width="10.625" style="273" bestFit="1" customWidth="1"/>
    <col min="12303" max="12303" width="9.75" style="273" bestFit="1" customWidth="1"/>
    <col min="12304" max="12304" width="11.125" style="273" bestFit="1" customWidth="1"/>
    <col min="12305" max="12305" width="10.125" style="273" bestFit="1" customWidth="1"/>
    <col min="12306" max="12306" width="12.75" style="273" bestFit="1" customWidth="1"/>
    <col min="12307" max="12307" width="10.875" style="273" bestFit="1" customWidth="1"/>
    <col min="12308" max="12308" width="11.125" style="273" bestFit="1" customWidth="1"/>
    <col min="12309" max="12309" width="12.75" style="273" bestFit="1" customWidth="1"/>
    <col min="12310" max="12310" width="10.75" style="273" customWidth="1"/>
    <col min="12311" max="12311" width="8.375" style="273" customWidth="1"/>
    <col min="12312" max="12312" width="9.25" style="273" customWidth="1"/>
    <col min="12313" max="12313" width="10.375" style="273" customWidth="1"/>
    <col min="12314" max="12314" width="11.125" style="273" bestFit="1" customWidth="1"/>
    <col min="12315" max="12315" width="10.125" style="273" bestFit="1" customWidth="1"/>
    <col min="12316" max="12319" width="13.25" style="273" customWidth="1"/>
    <col min="12320" max="12544" width="9" style="273"/>
    <col min="12545" max="12545" width="16.25" style="273" customWidth="1"/>
    <col min="12546" max="12546" width="11.75" style="273" customWidth="1"/>
    <col min="12547" max="12547" width="11.125" style="273" customWidth="1"/>
    <col min="12548" max="12548" width="10.625" style="273" bestFit="1" customWidth="1"/>
    <col min="12549" max="12549" width="9.375" style="273" bestFit="1" customWidth="1"/>
    <col min="12550" max="12550" width="10.625" style="273" bestFit="1" customWidth="1"/>
    <col min="12551" max="12551" width="9.375" style="273" bestFit="1" customWidth="1"/>
    <col min="12552" max="12552" width="9.75" style="273" bestFit="1" customWidth="1"/>
    <col min="12553" max="12553" width="9" style="273" bestFit="1" customWidth="1"/>
    <col min="12554" max="12554" width="9.875" style="273" customWidth="1"/>
    <col min="12555" max="12555" width="11.125" style="273" customWidth="1"/>
    <col min="12556" max="12556" width="10.125" style="273" bestFit="1" customWidth="1"/>
    <col min="12557" max="12557" width="11.25" style="273" customWidth="1"/>
    <col min="12558" max="12558" width="10.625" style="273" bestFit="1" customWidth="1"/>
    <col min="12559" max="12559" width="9.75" style="273" bestFit="1" customWidth="1"/>
    <col min="12560" max="12560" width="11.125" style="273" bestFit="1" customWidth="1"/>
    <col min="12561" max="12561" width="10.125" style="273" bestFit="1" customWidth="1"/>
    <col min="12562" max="12562" width="12.75" style="273" bestFit="1" customWidth="1"/>
    <col min="12563" max="12563" width="10.875" style="273" bestFit="1" customWidth="1"/>
    <col min="12564" max="12564" width="11.125" style="273" bestFit="1" customWidth="1"/>
    <col min="12565" max="12565" width="12.75" style="273" bestFit="1" customWidth="1"/>
    <col min="12566" max="12566" width="10.75" style="273" customWidth="1"/>
    <col min="12567" max="12567" width="8.375" style="273" customWidth="1"/>
    <col min="12568" max="12568" width="9.25" style="273" customWidth="1"/>
    <col min="12569" max="12569" width="10.375" style="273" customWidth="1"/>
    <col min="12570" max="12570" width="11.125" style="273" bestFit="1" customWidth="1"/>
    <col min="12571" max="12571" width="10.125" style="273" bestFit="1" customWidth="1"/>
    <col min="12572" max="12575" width="13.25" style="273" customWidth="1"/>
    <col min="12576" max="12800" width="9" style="273"/>
    <col min="12801" max="12801" width="16.25" style="273" customWidth="1"/>
    <col min="12802" max="12802" width="11.75" style="273" customWidth="1"/>
    <col min="12803" max="12803" width="11.125" style="273" customWidth="1"/>
    <col min="12804" max="12804" width="10.625" style="273" bestFit="1" customWidth="1"/>
    <col min="12805" max="12805" width="9.375" style="273" bestFit="1" customWidth="1"/>
    <col min="12806" max="12806" width="10.625" style="273" bestFit="1" customWidth="1"/>
    <col min="12807" max="12807" width="9.375" style="273" bestFit="1" customWidth="1"/>
    <col min="12808" max="12808" width="9.75" style="273" bestFit="1" customWidth="1"/>
    <col min="12809" max="12809" width="9" style="273" bestFit="1" customWidth="1"/>
    <col min="12810" max="12810" width="9.875" style="273" customWidth="1"/>
    <col min="12811" max="12811" width="11.125" style="273" customWidth="1"/>
    <col min="12812" max="12812" width="10.125" style="273" bestFit="1" customWidth="1"/>
    <col min="12813" max="12813" width="11.25" style="273" customWidth="1"/>
    <col min="12814" max="12814" width="10.625" style="273" bestFit="1" customWidth="1"/>
    <col min="12815" max="12815" width="9.75" style="273" bestFit="1" customWidth="1"/>
    <col min="12816" max="12816" width="11.125" style="273" bestFit="1" customWidth="1"/>
    <col min="12817" max="12817" width="10.125" style="273" bestFit="1" customWidth="1"/>
    <col min="12818" max="12818" width="12.75" style="273" bestFit="1" customWidth="1"/>
    <col min="12819" max="12819" width="10.875" style="273" bestFit="1" customWidth="1"/>
    <col min="12820" max="12820" width="11.125" style="273" bestFit="1" customWidth="1"/>
    <col min="12821" max="12821" width="12.75" style="273" bestFit="1" customWidth="1"/>
    <col min="12822" max="12822" width="10.75" style="273" customWidth="1"/>
    <col min="12823" max="12823" width="8.375" style="273" customWidth="1"/>
    <col min="12824" max="12824" width="9.25" style="273" customWidth="1"/>
    <col min="12825" max="12825" width="10.375" style="273" customWidth="1"/>
    <col min="12826" max="12826" width="11.125" style="273" bestFit="1" customWidth="1"/>
    <col min="12827" max="12827" width="10.125" style="273" bestFit="1" customWidth="1"/>
    <col min="12828" max="12831" width="13.25" style="273" customWidth="1"/>
    <col min="12832" max="13056" width="9" style="273"/>
    <col min="13057" max="13057" width="16.25" style="273" customWidth="1"/>
    <col min="13058" max="13058" width="11.75" style="273" customWidth="1"/>
    <col min="13059" max="13059" width="11.125" style="273" customWidth="1"/>
    <col min="13060" max="13060" width="10.625" style="273" bestFit="1" customWidth="1"/>
    <col min="13061" max="13061" width="9.375" style="273" bestFit="1" customWidth="1"/>
    <col min="13062" max="13062" width="10.625" style="273" bestFit="1" customWidth="1"/>
    <col min="13063" max="13063" width="9.375" style="273" bestFit="1" customWidth="1"/>
    <col min="13064" max="13064" width="9.75" style="273" bestFit="1" customWidth="1"/>
    <col min="13065" max="13065" width="9" style="273" bestFit="1" customWidth="1"/>
    <col min="13066" max="13066" width="9.875" style="273" customWidth="1"/>
    <col min="13067" max="13067" width="11.125" style="273" customWidth="1"/>
    <col min="13068" max="13068" width="10.125" style="273" bestFit="1" customWidth="1"/>
    <col min="13069" max="13069" width="11.25" style="273" customWidth="1"/>
    <col min="13070" max="13070" width="10.625" style="273" bestFit="1" customWidth="1"/>
    <col min="13071" max="13071" width="9.75" style="273" bestFit="1" customWidth="1"/>
    <col min="13072" max="13072" width="11.125" style="273" bestFit="1" customWidth="1"/>
    <col min="13073" max="13073" width="10.125" style="273" bestFit="1" customWidth="1"/>
    <col min="13074" max="13074" width="12.75" style="273" bestFit="1" customWidth="1"/>
    <col min="13075" max="13075" width="10.875" style="273" bestFit="1" customWidth="1"/>
    <col min="13076" max="13076" width="11.125" style="273" bestFit="1" customWidth="1"/>
    <col min="13077" max="13077" width="12.75" style="273" bestFit="1" customWidth="1"/>
    <col min="13078" max="13078" width="10.75" style="273" customWidth="1"/>
    <col min="13079" max="13079" width="8.375" style="273" customWidth="1"/>
    <col min="13080" max="13080" width="9.25" style="273" customWidth="1"/>
    <col min="13081" max="13081" width="10.375" style="273" customWidth="1"/>
    <col min="13082" max="13082" width="11.125" style="273" bestFit="1" customWidth="1"/>
    <col min="13083" max="13083" width="10.125" style="273" bestFit="1" customWidth="1"/>
    <col min="13084" max="13087" width="13.25" style="273" customWidth="1"/>
    <col min="13088" max="13312" width="9" style="273"/>
    <col min="13313" max="13313" width="16.25" style="273" customWidth="1"/>
    <col min="13314" max="13314" width="11.75" style="273" customWidth="1"/>
    <col min="13315" max="13315" width="11.125" style="273" customWidth="1"/>
    <col min="13316" max="13316" width="10.625" style="273" bestFit="1" customWidth="1"/>
    <col min="13317" max="13317" width="9.375" style="273" bestFit="1" customWidth="1"/>
    <col min="13318" max="13318" width="10.625" style="273" bestFit="1" customWidth="1"/>
    <col min="13319" max="13319" width="9.375" style="273" bestFit="1" customWidth="1"/>
    <col min="13320" max="13320" width="9.75" style="273" bestFit="1" customWidth="1"/>
    <col min="13321" max="13321" width="9" style="273" bestFit="1" customWidth="1"/>
    <col min="13322" max="13322" width="9.875" style="273" customWidth="1"/>
    <col min="13323" max="13323" width="11.125" style="273" customWidth="1"/>
    <col min="13324" max="13324" width="10.125" style="273" bestFit="1" customWidth="1"/>
    <col min="13325" max="13325" width="11.25" style="273" customWidth="1"/>
    <col min="13326" max="13326" width="10.625" style="273" bestFit="1" customWidth="1"/>
    <col min="13327" max="13327" width="9.75" style="273" bestFit="1" customWidth="1"/>
    <col min="13328" max="13328" width="11.125" style="273" bestFit="1" customWidth="1"/>
    <col min="13329" max="13329" width="10.125" style="273" bestFit="1" customWidth="1"/>
    <col min="13330" max="13330" width="12.75" style="273" bestFit="1" customWidth="1"/>
    <col min="13331" max="13331" width="10.875" style="273" bestFit="1" customWidth="1"/>
    <col min="13332" max="13332" width="11.125" style="273" bestFit="1" customWidth="1"/>
    <col min="13333" max="13333" width="12.75" style="273" bestFit="1" customWidth="1"/>
    <col min="13334" max="13334" width="10.75" style="273" customWidth="1"/>
    <col min="13335" max="13335" width="8.375" style="273" customWidth="1"/>
    <col min="13336" max="13336" width="9.25" style="273" customWidth="1"/>
    <col min="13337" max="13337" width="10.375" style="273" customWidth="1"/>
    <col min="13338" max="13338" width="11.125" style="273" bestFit="1" customWidth="1"/>
    <col min="13339" max="13339" width="10.125" style="273" bestFit="1" customWidth="1"/>
    <col min="13340" max="13343" width="13.25" style="273" customWidth="1"/>
    <col min="13344" max="13568" width="9" style="273"/>
    <col min="13569" max="13569" width="16.25" style="273" customWidth="1"/>
    <col min="13570" max="13570" width="11.75" style="273" customWidth="1"/>
    <col min="13571" max="13571" width="11.125" style="273" customWidth="1"/>
    <col min="13572" max="13572" width="10.625" style="273" bestFit="1" customWidth="1"/>
    <col min="13573" max="13573" width="9.375" style="273" bestFit="1" customWidth="1"/>
    <col min="13574" max="13574" width="10.625" style="273" bestFit="1" customWidth="1"/>
    <col min="13575" max="13575" width="9.375" style="273" bestFit="1" customWidth="1"/>
    <col min="13576" max="13576" width="9.75" style="273" bestFit="1" customWidth="1"/>
    <col min="13577" max="13577" width="9" style="273" bestFit="1" customWidth="1"/>
    <col min="13578" max="13578" width="9.875" style="273" customWidth="1"/>
    <col min="13579" max="13579" width="11.125" style="273" customWidth="1"/>
    <col min="13580" max="13580" width="10.125" style="273" bestFit="1" customWidth="1"/>
    <col min="13581" max="13581" width="11.25" style="273" customWidth="1"/>
    <col min="13582" max="13582" width="10.625" style="273" bestFit="1" customWidth="1"/>
    <col min="13583" max="13583" width="9.75" style="273" bestFit="1" customWidth="1"/>
    <col min="13584" max="13584" width="11.125" style="273" bestFit="1" customWidth="1"/>
    <col min="13585" max="13585" width="10.125" style="273" bestFit="1" customWidth="1"/>
    <col min="13586" max="13586" width="12.75" style="273" bestFit="1" customWidth="1"/>
    <col min="13587" max="13587" width="10.875" style="273" bestFit="1" customWidth="1"/>
    <col min="13588" max="13588" width="11.125" style="273" bestFit="1" customWidth="1"/>
    <col min="13589" max="13589" width="12.75" style="273" bestFit="1" customWidth="1"/>
    <col min="13590" max="13590" width="10.75" style="273" customWidth="1"/>
    <col min="13591" max="13591" width="8.375" style="273" customWidth="1"/>
    <col min="13592" max="13592" width="9.25" style="273" customWidth="1"/>
    <col min="13593" max="13593" width="10.375" style="273" customWidth="1"/>
    <col min="13594" max="13594" width="11.125" style="273" bestFit="1" customWidth="1"/>
    <col min="13595" max="13595" width="10.125" style="273" bestFit="1" customWidth="1"/>
    <col min="13596" max="13599" width="13.25" style="273" customWidth="1"/>
    <col min="13600" max="13824" width="9" style="273"/>
    <col min="13825" max="13825" width="16.25" style="273" customWidth="1"/>
    <col min="13826" max="13826" width="11.75" style="273" customWidth="1"/>
    <col min="13827" max="13827" width="11.125" style="273" customWidth="1"/>
    <col min="13828" max="13828" width="10.625" style="273" bestFit="1" customWidth="1"/>
    <col min="13829" max="13829" width="9.375" style="273" bestFit="1" customWidth="1"/>
    <col min="13830" max="13830" width="10.625" style="273" bestFit="1" customWidth="1"/>
    <col min="13831" max="13831" width="9.375" style="273" bestFit="1" customWidth="1"/>
    <col min="13832" max="13832" width="9.75" style="273" bestFit="1" customWidth="1"/>
    <col min="13833" max="13833" width="9" style="273" bestFit="1" customWidth="1"/>
    <col min="13834" max="13834" width="9.875" style="273" customWidth="1"/>
    <col min="13835" max="13835" width="11.125" style="273" customWidth="1"/>
    <col min="13836" max="13836" width="10.125" style="273" bestFit="1" customWidth="1"/>
    <col min="13837" max="13837" width="11.25" style="273" customWidth="1"/>
    <col min="13838" max="13838" width="10.625" style="273" bestFit="1" customWidth="1"/>
    <col min="13839" max="13839" width="9.75" style="273" bestFit="1" customWidth="1"/>
    <col min="13840" max="13840" width="11.125" style="273" bestFit="1" customWidth="1"/>
    <col min="13841" max="13841" width="10.125" style="273" bestFit="1" customWidth="1"/>
    <col min="13842" max="13842" width="12.75" style="273" bestFit="1" customWidth="1"/>
    <col min="13843" max="13843" width="10.875" style="273" bestFit="1" customWidth="1"/>
    <col min="13844" max="13844" width="11.125" style="273" bestFit="1" customWidth="1"/>
    <col min="13845" max="13845" width="12.75" style="273" bestFit="1" customWidth="1"/>
    <col min="13846" max="13846" width="10.75" style="273" customWidth="1"/>
    <col min="13847" max="13847" width="8.375" style="273" customWidth="1"/>
    <col min="13848" max="13848" width="9.25" style="273" customWidth="1"/>
    <col min="13849" max="13849" width="10.375" style="273" customWidth="1"/>
    <col min="13850" max="13850" width="11.125" style="273" bestFit="1" customWidth="1"/>
    <col min="13851" max="13851" width="10.125" style="273" bestFit="1" customWidth="1"/>
    <col min="13852" max="13855" width="13.25" style="273" customWidth="1"/>
    <col min="13856" max="14080" width="9" style="273"/>
    <col min="14081" max="14081" width="16.25" style="273" customWidth="1"/>
    <col min="14082" max="14082" width="11.75" style="273" customWidth="1"/>
    <col min="14083" max="14083" width="11.125" style="273" customWidth="1"/>
    <col min="14084" max="14084" width="10.625" style="273" bestFit="1" customWidth="1"/>
    <col min="14085" max="14085" width="9.375" style="273" bestFit="1" customWidth="1"/>
    <col min="14086" max="14086" width="10.625" style="273" bestFit="1" customWidth="1"/>
    <col min="14087" max="14087" width="9.375" style="273" bestFit="1" customWidth="1"/>
    <col min="14088" max="14088" width="9.75" style="273" bestFit="1" customWidth="1"/>
    <col min="14089" max="14089" width="9" style="273" bestFit="1" customWidth="1"/>
    <col min="14090" max="14090" width="9.875" style="273" customWidth="1"/>
    <col min="14091" max="14091" width="11.125" style="273" customWidth="1"/>
    <col min="14092" max="14092" width="10.125" style="273" bestFit="1" customWidth="1"/>
    <col min="14093" max="14093" width="11.25" style="273" customWidth="1"/>
    <col min="14094" max="14094" width="10.625" style="273" bestFit="1" customWidth="1"/>
    <col min="14095" max="14095" width="9.75" style="273" bestFit="1" customWidth="1"/>
    <col min="14096" max="14096" width="11.125" style="273" bestFit="1" customWidth="1"/>
    <col min="14097" max="14097" width="10.125" style="273" bestFit="1" customWidth="1"/>
    <col min="14098" max="14098" width="12.75" style="273" bestFit="1" customWidth="1"/>
    <col min="14099" max="14099" width="10.875" style="273" bestFit="1" customWidth="1"/>
    <col min="14100" max="14100" width="11.125" style="273" bestFit="1" customWidth="1"/>
    <col min="14101" max="14101" width="12.75" style="273" bestFit="1" customWidth="1"/>
    <col min="14102" max="14102" width="10.75" style="273" customWidth="1"/>
    <col min="14103" max="14103" width="8.375" style="273" customWidth="1"/>
    <col min="14104" max="14104" width="9.25" style="273" customWidth="1"/>
    <col min="14105" max="14105" width="10.375" style="273" customWidth="1"/>
    <col min="14106" max="14106" width="11.125" style="273" bestFit="1" customWidth="1"/>
    <col min="14107" max="14107" width="10.125" style="273" bestFit="1" customWidth="1"/>
    <col min="14108" max="14111" width="13.25" style="273" customWidth="1"/>
    <col min="14112" max="14336" width="9" style="273"/>
    <col min="14337" max="14337" width="16.25" style="273" customWidth="1"/>
    <col min="14338" max="14338" width="11.75" style="273" customWidth="1"/>
    <col min="14339" max="14339" width="11.125" style="273" customWidth="1"/>
    <col min="14340" max="14340" width="10.625" style="273" bestFit="1" customWidth="1"/>
    <col min="14341" max="14341" width="9.375" style="273" bestFit="1" customWidth="1"/>
    <col min="14342" max="14342" width="10.625" style="273" bestFit="1" customWidth="1"/>
    <col min="14343" max="14343" width="9.375" style="273" bestFit="1" customWidth="1"/>
    <col min="14344" max="14344" width="9.75" style="273" bestFit="1" customWidth="1"/>
    <col min="14345" max="14345" width="9" style="273" bestFit="1" customWidth="1"/>
    <col min="14346" max="14346" width="9.875" style="273" customWidth="1"/>
    <col min="14347" max="14347" width="11.125" style="273" customWidth="1"/>
    <col min="14348" max="14348" width="10.125" style="273" bestFit="1" customWidth="1"/>
    <col min="14349" max="14349" width="11.25" style="273" customWidth="1"/>
    <col min="14350" max="14350" width="10.625" style="273" bestFit="1" customWidth="1"/>
    <col min="14351" max="14351" width="9.75" style="273" bestFit="1" customWidth="1"/>
    <col min="14352" max="14352" width="11.125" style="273" bestFit="1" customWidth="1"/>
    <col min="14353" max="14353" width="10.125" style="273" bestFit="1" customWidth="1"/>
    <col min="14354" max="14354" width="12.75" style="273" bestFit="1" customWidth="1"/>
    <col min="14355" max="14355" width="10.875" style="273" bestFit="1" customWidth="1"/>
    <col min="14356" max="14356" width="11.125" style="273" bestFit="1" customWidth="1"/>
    <col min="14357" max="14357" width="12.75" style="273" bestFit="1" customWidth="1"/>
    <col min="14358" max="14358" width="10.75" style="273" customWidth="1"/>
    <col min="14359" max="14359" width="8.375" style="273" customWidth="1"/>
    <col min="14360" max="14360" width="9.25" style="273" customWidth="1"/>
    <col min="14361" max="14361" width="10.375" style="273" customWidth="1"/>
    <col min="14362" max="14362" width="11.125" style="273" bestFit="1" customWidth="1"/>
    <col min="14363" max="14363" width="10.125" style="273" bestFit="1" customWidth="1"/>
    <col min="14364" max="14367" width="13.25" style="273" customWidth="1"/>
    <col min="14368" max="14592" width="9" style="273"/>
    <col min="14593" max="14593" width="16.25" style="273" customWidth="1"/>
    <col min="14594" max="14594" width="11.75" style="273" customWidth="1"/>
    <col min="14595" max="14595" width="11.125" style="273" customWidth="1"/>
    <col min="14596" max="14596" width="10.625" style="273" bestFit="1" customWidth="1"/>
    <col min="14597" max="14597" width="9.375" style="273" bestFit="1" customWidth="1"/>
    <col min="14598" max="14598" width="10.625" style="273" bestFit="1" customWidth="1"/>
    <col min="14599" max="14599" width="9.375" style="273" bestFit="1" customWidth="1"/>
    <col min="14600" max="14600" width="9.75" style="273" bestFit="1" customWidth="1"/>
    <col min="14601" max="14601" width="9" style="273" bestFit="1" customWidth="1"/>
    <col min="14602" max="14602" width="9.875" style="273" customWidth="1"/>
    <col min="14603" max="14603" width="11.125" style="273" customWidth="1"/>
    <col min="14604" max="14604" width="10.125" style="273" bestFit="1" customWidth="1"/>
    <col min="14605" max="14605" width="11.25" style="273" customWidth="1"/>
    <col min="14606" max="14606" width="10.625" style="273" bestFit="1" customWidth="1"/>
    <col min="14607" max="14607" width="9.75" style="273" bestFit="1" customWidth="1"/>
    <col min="14608" max="14608" width="11.125" style="273" bestFit="1" customWidth="1"/>
    <col min="14609" max="14609" width="10.125" style="273" bestFit="1" customWidth="1"/>
    <col min="14610" max="14610" width="12.75" style="273" bestFit="1" customWidth="1"/>
    <col min="14611" max="14611" width="10.875" style="273" bestFit="1" customWidth="1"/>
    <col min="14612" max="14612" width="11.125" style="273" bestFit="1" customWidth="1"/>
    <col min="14613" max="14613" width="12.75" style="273" bestFit="1" customWidth="1"/>
    <col min="14614" max="14614" width="10.75" style="273" customWidth="1"/>
    <col min="14615" max="14615" width="8.375" style="273" customWidth="1"/>
    <col min="14616" max="14616" width="9.25" style="273" customWidth="1"/>
    <col min="14617" max="14617" width="10.375" style="273" customWidth="1"/>
    <col min="14618" max="14618" width="11.125" style="273" bestFit="1" customWidth="1"/>
    <col min="14619" max="14619" width="10.125" style="273" bestFit="1" customWidth="1"/>
    <col min="14620" max="14623" width="13.25" style="273" customWidth="1"/>
    <col min="14624" max="14848" width="9" style="273"/>
    <col min="14849" max="14849" width="16.25" style="273" customWidth="1"/>
    <col min="14850" max="14850" width="11.75" style="273" customWidth="1"/>
    <col min="14851" max="14851" width="11.125" style="273" customWidth="1"/>
    <col min="14852" max="14852" width="10.625" style="273" bestFit="1" customWidth="1"/>
    <col min="14853" max="14853" width="9.375" style="273" bestFit="1" customWidth="1"/>
    <col min="14854" max="14854" width="10.625" style="273" bestFit="1" customWidth="1"/>
    <col min="14855" max="14855" width="9.375" style="273" bestFit="1" customWidth="1"/>
    <col min="14856" max="14856" width="9.75" style="273" bestFit="1" customWidth="1"/>
    <col min="14857" max="14857" width="9" style="273" bestFit="1" customWidth="1"/>
    <col min="14858" max="14858" width="9.875" style="273" customWidth="1"/>
    <col min="14859" max="14859" width="11.125" style="273" customWidth="1"/>
    <col min="14860" max="14860" width="10.125" style="273" bestFit="1" customWidth="1"/>
    <col min="14861" max="14861" width="11.25" style="273" customWidth="1"/>
    <col min="14862" max="14862" width="10.625" style="273" bestFit="1" customWidth="1"/>
    <col min="14863" max="14863" width="9.75" style="273" bestFit="1" customWidth="1"/>
    <col min="14864" max="14864" width="11.125" style="273" bestFit="1" customWidth="1"/>
    <col min="14865" max="14865" width="10.125" style="273" bestFit="1" customWidth="1"/>
    <col min="14866" max="14866" width="12.75" style="273" bestFit="1" customWidth="1"/>
    <col min="14867" max="14867" width="10.875" style="273" bestFit="1" customWidth="1"/>
    <col min="14868" max="14868" width="11.125" style="273" bestFit="1" customWidth="1"/>
    <col min="14869" max="14869" width="12.75" style="273" bestFit="1" customWidth="1"/>
    <col min="14870" max="14870" width="10.75" style="273" customWidth="1"/>
    <col min="14871" max="14871" width="8.375" style="273" customWidth="1"/>
    <col min="14872" max="14872" width="9.25" style="273" customWidth="1"/>
    <col min="14873" max="14873" width="10.375" style="273" customWidth="1"/>
    <col min="14874" max="14874" width="11.125" style="273" bestFit="1" customWidth="1"/>
    <col min="14875" max="14875" width="10.125" style="273" bestFit="1" customWidth="1"/>
    <col min="14876" max="14879" width="13.25" style="273" customWidth="1"/>
    <col min="14880" max="15104" width="9" style="273"/>
    <col min="15105" max="15105" width="16.25" style="273" customWidth="1"/>
    <col min="15106" max="15106" width="11.75" style="273" customWidth="1"/>
    <col min="15107" max="15107" width="11.125" style="273" customWidth="1"/>
    <col min="15108" max="15108" width="10.625" style="273" bestFit="1" customWidth="1"/>
    <col min="15109" max="15109" width="9.375" style="273" bestFit="1" customWidth="1"/>
    <col min="15110" max="15110" width="10.625" style="273" bestFit="1" customWidth="1"/>
    <col min="15111" max="15111" width="9.375" style="273" bestFit="1" customWidth="1"/>
    <col min="15112" max="15112" width="9.75" style="273" bestFit="1" customWidth="1"/>
    <col min="15113" max="15113" width="9" style="273" bestFit="1" customWidth="1"/>
    <col min="15114" max="15114" width="9.875" style="273" customWidth="1"/>
    <col min="15115" max="15115" width="11.125" style="273" customWidth="1"/>
    <col min="15116" max="15116" width="10.125" style="273" bestFit="1" customWidth="1"/>
    <col min="15117" max="15117" width="11.25" style="273" customWidth="1"/>
    <col min="15118" max="15118" width="10.625" style="273" bestFit="1" customWidth="1"/>
    <col min="15119" max="15119" width="9.75" style="273" bestFit="1" customWidth="1"/>
    <col min="15120" max="15120" width="11.125" style="273" bestFit="1" customWidth="1"/>
    <col min="15121" max="15121" width="10.125" style="273" bestFit="1" customWidth="1"/>
    <col min="15122" max="15122" width="12.75" style="273" bestFit="1" customWidth="1"/>
    <col min="15123" max="15123" width="10.875" style="273" bestFit="1" customWidth="1"/>
    <col min="15124" max="15124" width="11.125" style="273" bestFit="1" customWidth="1"/>
    <col min="15125" max="15125" width="12.75" style="273" bestFit="1" customWidth="1"/>
    <col min="15126" max="15126" width="10.75" style="273" customWidth="1"/>
    <col min="15127" max="15127" width="8.375" style="273" customWidth="1"/>
    <col min="15128" max="15128" width="9.25" style="273" customWidth="1"/>
    <col min="15129" max="15129" width="10.375" style="273" customWidth="1"/>
    <col min="15130" max="15130" width="11.125" style="273" bestFit="1" customWidth="1"/>
    <col min="15131" max="15131" width="10.125" style="273" bestFit="1" customWidth="1"/>
    <col min="15132" max="15135" width="13.25" style="273" customWidth="1"/>
    <col min="15136" max="15360" width="9" style="273"/>
    <col min="15361" max="15361" width="16.25" style="273" customWidth="1"/>
    <col min="15362" max="15362" width="11.75" style="273" customWidth="1"/>
    <col min="15363" max="15363" width="11.125" style="273" customWidth="1"/>
    <col min="15364" max="15364" width="10.625" style="273" bestFit="1" customWidth="1"/>
    <col min="15365" max="15365" width="9.375" style="273" bestFit="1" customWidth="1"/>
    <col min="15366" max="15366" width="10.625" style="273" bestFit="1" customWidth="1"/>
    <col min="15367" max="15367" width="9.375" style="273" bestFit="1" customWidth="1"/>
    <col min="15368" max="15368" width="9.75" style="273" bestFit="1" customWidth="1"/>
    <col min="15369" max="15369" width="9" style="273" bestFit="1" customWidth="1"/>
    <col min="15370" max="15370" width="9.875" style="273" customWidth="1"/>
    <col min="15371" max="15371" width="11.125" style="273" customWidth="1"/>
    <col min="15372" max="15372" width="10.125" style="273" bestFit="1" customWidth="1"/>
    <col min="15373" max="15373" width="11.25" style="273" customWidth="1"/>
    <col min="15374" max="15374" width="10.625" style="273" bestFit="1" customWidth="1"/>
    <col min="15375" max="15375" width="9.75" style="273" bestFit="1" customWidth="1"/>
    <col min="15376" max="15376" width="11.125" style="273" bestFit="1" customWidth="1"/>
    <col min="15377" max="15377" width="10.125" style="273" bestFit="1" customWidth="1"/>
    <col min="15378" max="15378" width="12.75" style="273" bestFit="1" customWidth="1"/>
    <col min="15379" max="15379" width="10.875" style="273" bestFit="1" customWidth="1"/>
    <col min="15380" max="15380" width="11.125" style="273" bestFit="1" customWidth="1"/>
    <col min="15381" max="15381" width="12.75" style="273" bestFit="1" customWidth="1"/>
    <col min="15382" max="15382" width="10.75" style="273" customWidth="1"/>
    <col min="15383" max="15383" width="8.375" style="273" customWidth="1"/>
    <col min="15384" max="15384" width="9.25" style="273" customWidth="1"/>
    <col min="15385" max="15385" width="10.375" style="273" customWidth="1"/>
    <col min="15386" max="15386" width="11.125" style="273" bestFit="1" customWidth="1"/>
    <col min="15387" max="15387" width="10.125" style="273" bestFit="1" customWidth="1"/>
    <col min="15388" max="15391" width="13.25" style="273" customWidth="1"/>
    <col min="15392" max="15616" width="9" style="273"/>
    <col min="15617" max="15617" width="16.25" style="273" customWidth="1"/>
    <col min="15618" max="15618" width="11.75" style="273" customWidth="1"/>
    <col min="15619" max="15619" width="11.125" style="273" customWidth="1"/>
    <col min="15620" max="15620" width="10.625" style="273" bestFit="1" customWidth="1"/>
    <col min="15621" max="15621" width="9.375" style="273" bestFit="1" customWidth="1"/>
    <col min="15622" max="15622" width="10.625" style="273" bestFit="1" customWidth="1"/>
    <col min="15623" max="15623" width="9.375" style="273" bestFit="1" customWidth="1"/>
    <col min="15624" max="15624" width="9.75" style="273" bestFit="1" customWidth="1"/>
    <col min="15625" max="15625" width="9" style="273" bestFit="1" customWidth="1"/>
    <col min="15626" max="15626" width="9.875" style="273" customWidth="1"/>
    <col min="15627" max="15627" width="11.125" style="273" customWidth="1"/>
    <col min="15628" max="15628" width="10.125" style="273" bestFit="1" customWidth="1"/>
    <col min="15629" max="15629" width="11.25" style="273" customWidth="1"/>
    <col min="15630" max="15630" width="10.625" style="273" bestFit="1" customWidth="1"/>
    <col min="15631" max="15631" width="9.75" style="273" bestFit="1" customWidth="1"/>
    <col min="15632" max="15632" width="11.125" style="273" bestFit="1" customWidth="1"/>
    <col min="15633" max="15633" width="10.125" style="273" bestFit="1" customWidth="1"/>
    <col min="15634" max="15634" width="12.75" style="273" bestFit="1" customWidth="1"/>
    <col min="15635" max="15635" width="10.875" style="273" bestFit="1" customWidth="1"/>
    <col min="15636" max="15636" width="11.125" style="273" bestFit="1" customWidth="1"/>
    <col min="15637" max="15637" width="12.75" style="273" bestFit="1" customWidth="1"/>
    <col min="15638" max="15638" width="10.75" style="273" customWidth="1"/>
    <col min="15639" max="15639" width="8.375" style="273" customWidth="1"/>
    <col min="15640" max="15640" width="9.25" style="273" customWidth="1"/>
    <col min="15641" max="15641" width="10.375" style="273" customWidth="1"/>
    <col min="15642" max="15642" width="11.125" style="273" bestFit="1" customWidth="1"/>
    <col min="15643" max="15643" width="10.125" style="273" bestFit="1" customWidth="1"/>
    <col min="15644" max="15647" width="13.25" style="273" customWidth="1"/>
    <col min="15648" max="15872" width="9" style="273"/>
    <col min="15873" max="15873" width="16.25" style="273" customWidth="1"/>
    <col min="15874" max="15874" width="11.75" style="273" customWidth="1"/>
    <col min="15875" max="15875" width="11.125" style="273" customWidth="1"/>
    <col min="15876" max="15876" width="10.625" style="273" bestFit="1" customWidth="1"/>
    <col min="15877" max="15877" width="9.375" style="273" bestFit="1" customWidth="1"/>
    <col min="15878" max="15878" width="10.625" style="273" bestFit="1" customWidth="1"/>
    <col min="15879" max="15879" width="9.375" style="273" bestFit="1" customWidth="1"/>
    <col min="15880" max="15880" width="9.75" style="273" bestFit="1" customWidth="1"/>
    <col min="15881" max="15881" width="9" style="273" bestFit="1" customWidth="1"/>
    <col min="15882" max="15882" width="9.875" style="273" customWidth="1"/>
    <col min="15883" max="15883" width="11.125" style="273" customWidth="1"/>
    <col min="15884" max="15884" width="10.125" style="273" bestFit="1" customWidth="1"/>
    <col min="15885" max="15885" width="11.25" style="273" customWidth="1"/>
    <col min="15886" max="15886" width="10.625" style="273" bestFit="1" customWidth="1"/>
    <col min="15887" max="15887" width="9.75" style="273" bestFit="1" customWidth="1"/>
    <col min="15888" max="15888" width="11.125" style="273" bestFit="1" customWidth="1"/>
    <col min="15889" max="15889" width="10.125" style="273" bestFit="1" customWidth="1"/>
    <col min="15890" max="15890" width="12.75" style="273" bestFit="1" customWidth="1"/>
    <col min="15891" max="15891" width="10.875" style="273" bestFit="1" customWidth="1"/>
    <col min="15892" max="15892" width="11.125" style="273" bestFit="1" customWidth="1"/>
    <col min="15893" max="15893" width="12.75" style="273" bestFit="1" customWidth="1"/>
    <col min="15894" max="15894" width="10.75" style="273" customWidth="1"/>
    <col min="15895" max="15895" width="8.375" style="273" customWidth="1"/>
    <col min="15896" max="15896" width="9.25" style="273" customWidth="1"/>
    <col min="15897" max="15897" width="10.375" style="273" customWidth="1"/>
    <col min="15898" max="15898" width="11.125" style="273" bestFit="1" customWidth="1"/>
    <col min="15899" max="15899" width="10.125" style="273" bestFit="1" customWidth="1"/>
    <col min="15900" max="15903" width="13.25" style="273" customWidth="1"/>
    <col min="15904" max="16128" width="9" style="273"/>
    <col min="16129" max="16129" width="16.25" style="273" customWidth="1"/>
    <col min="16130" max="16130" width="11.75" style="273" customWidth="1"/>
    <col min="16131" max="16131" width="11.125" style="273" customWidth="1"/>
    <col min="16132" max="16132" width="10.625" style="273" bestFit="1" customWidth="1"/>
    <col min="16133" max="16133" width="9.375" style="273" bestFit="1" customWidth="1"/>
    <col min="16134" max="16134" width="10.625" style="273" bestFit="1" customWidth="1"/>
    <col min="16135" max="16135" width="9.375" style="273" bestFit="1" customWidth="1"/>
    <col min="16136" max="16136" width="9.75" style="273" bestFit="1" customWidth="1"/>
    <col min="16137" max="16137" width="9" style="273" bestFit="1" customWidth="1"/>
    <col min="16138" max="16138" width="9.875" style="273" customWidth="1"/>
    <col min="16139" max="16139" width="11.125" style="273" customWidth="1"/>
    <col min="16140" max="16140" width="10.125" style="273" bestFit="1" customWidth="1"/>
    <col min="16141" max="16141" width="11.25" style="273" customWidth="1"/>
    <col min="16142" max="16142" width="10.625" style="273" bestFit="1" customWidth="1"/>
    <col min="16143" max="16143" width="9.75" style="273" bestFit="1" customWidth="1"/>
    <col min="16144" max="16144" width="11.125" style="273" bestFit="1" customWidth="1"/>
    <col min="16145" max="16145" width="10.125" style="273" bestFit="1" customWidth="1"/>
    <col min="16146" max="16146" width="12.75" style="273" bestFit="1" customWidth="1"/>
    <col min="16147" max="16147" width="10.875" style="273" bestFit="1" customWidth="1"/>
    <col min="16148" max="16148" width="11.125" style="273" bestFit="1" customWidth="1"/>
    <col min="16149" max="16149" width="12.75" style="273" bestFit="1" customWidth="1"/>
    <col min="16150" max="16150" width="10.75" style="273" customWidth="1"/>
    <col min="16151" max="16151" width="8.375" style="273" customWidth="1"/>
    <col min="16152" max="16152" width="9.25" style="273" customWidth="1"/>
    <col min="16153" max="16153" width="10.375" style="273" customWidth="1"/>
    <col min="16154" max="16154" width="11.125" style="273" bestFit="1" customWidth="1"/>
    <col min="16155" max="16155" width="10.125" style="273" bestFit="1" customWidth="1"/>
    <col min="16156" max="16159" width="13.25" style="273" customWidth="1"/>
    <col min="16160" max="16384" width="9" style="273"/>
  </cols>
  <sheetData>
    <row r="1" spans="1:31">
      <c r="U1" s="273"/>
      <c r="AA1" s="273"/>
    </row>
    <row r="2" spans="1:31" ht="23.25">
      <c r="A2" s="258" t="s">
        <v>164</v>
      </c>
      <c r="B2" s="269"/>
      <c r="M2" s="269"/>
      <c r="V2" s="268"/>
      <c r="W2" s="269"/>
    </row>
    <row r="3" spans="1:31" ht="16.5" customHeight="1">
      <c r="A3" s="269"/>
      <c r="B3" s="269"/>
      <c r="M3" s="269"/>
      <c r="V3" s="269"/>
      <c r="W3" s="269"/>
    </row>
    <row r="4" spans="1:31" ht="21.75" thickBot="1">
      <c r="A4" s="356" t="s">
        <v>165</v>
      </c>
      <c r="B4" s="267"/>
      <c r="C4" s="267"/>
      <c r="D4" s="266"/>
      <c r="E4" s="266"/>
      <c r="F4" s="266"/>
      <c r="M4" s="265"/>
      <c r="N4" s="264"/>
      <c r="O4" s="264"/>
      <c r="P4" s="264"/>
      <c r="V4" s="267"/>
      <c r="W4" s="266"/>
      <c r="X4" s="266"/>
      <c r="Y4" s="266"/>
    </row>
    <row r="5" spans="1:31" ht="21" customHeight="1" thickBot="1">
      <c r="A5" s="462" t="s">
        <v>25</v>
      </c>
      <c r="B5" s="465" t="s">
        <v>104</v>
      </c>
      <c r="C5" s="468" t="s">
        <v>26</v>
      </c>
      <c r="D5" s="469"/>
      <c r="E5" s="469"/>
      <c r="F5" s="469"/>
      <c r="G5" s="470"/>
      <c r="H5" s="460" t="s">
        <v>27</v>
      </c>
      <c r="I5" s="461"/>
      <c r="J5" s="461"/>
      <c r="K5" s="461"/>
      <c r="L5" s="474"/>
      <c r="M5" s="460" t="s">
        <v>27</v>
      </c>
      <c r="N5" s="461"/>
      <c r="O5" s="461"/>
      <c r="P5" s="461"/>
      <c r="Q5" s="461"/>
      <c r="R5" s="461"/>
      <c r="S5" s="461"/>
      <c r="T5" s="461"/>
      <c r="U5" s="461"/>
      <c r="V5" s="372" t="s">
        <v>27</v>
      </c>
      <c r="W5" s="372"/>
      <c r="X5" s="372"/>
      <c r="Y5" s="372"/>
      <c r="Z5" s="372"/>
      <c r="AA5" s="373"/>
      <c r="AB5" s="263"/>
      <c r="AC5" s="263"/>
      <c r="AD5" s="263"/>
      <c r="AE5" s="263"/>
    </row>
    <row r="6" spans="1:31" ht="21.75" thickBot="1">
      <c r="A6" s="463"/>
      <c r="B6" s="466"/>
      <c r="C6" s="471"/>
      <c r="D6" s="472"/>
      <c r="E6" s="472"/>
      <c r="F6" s="472"/>
      <c r="G6" s="473"/>
      <c r="H6" s="475" t="s">
        <v>28</v>
      </c>
      <c r="I6" s="476"/>
      <c r="J6" s="476"/>
      <c r="K6" s="476"/>
      <c r="L6" s="477"/>
      <c r="M6" s="478" t="s">
        <v>29</v>
      </c>
      <c r="N6" s="479"/>
      <c r="O6" s="479"/>
      <c r="P6" s="479"/>
      <c r="Q6" s="480"/>
      <c r="R6" s="481" t="s">
        <v>89</v>
      </c>
      <c r="S6" s="482"/>
      <c r="T6" s="482"/>
      <c r="U6" s="482"/>
      <c r="V6" s="483"/>
      <c r="W6" s="484" t="s">
        <v>30</v>
      </c>
      <c r="X6" s="485"/>
      <c r="Y6" s="485"/>
      <c r="Z6" s="485"/>
      <c r="AA6" s="486"/>
      <c r="AB6" s="262"/>
      <c r="AC6" s="262"/>
      <c r="AD6" s="262"/>
      <c r="AE6" s="262"/>
    </row>
    <row r="7" spans="1:31" ht="21.75" customHeight="1">
      <c r="A7" s="463"/>
      <c r="B7" s="466"/>
      <c r="C7" s="487" t="s">
        <v>105</v>
      </c>
      <c r="D7" s="489" t="s">
        <v>106</v>
      </c>
      <c r="E7" s="489" t="s">
        <v>107</v>
      </c>
      <c r="F7" s="489" t="s">
        <v>108</v>
      </c>
      <c r="G7" s="489" t="s">
        <v>109</v>
      </c>
      <c r="H7" s="311" t="s">
        <v>36</v>
      </c>
      <c r="I7" s="312" t="s">
        <v>32</v>
      </c>
      <c r="J7" s="313" t="s">
        <v>33</v>
      </c>
      <c r="K7" s="375" t="s">
        <v>110</v>
      </c>
      <c r="L7" s="315" t="s">
        <v>35</v>
      </c>
      <c r="M7" s="311" t="s">
        <v>36</v>
      </c>
      <c r="N7" s="312" t="s">
        <v>32</v>
      </c>
      <c r="O7" s="313" t="s">
        <v>33</v>
      </c>
      <c r="P7" s="375" t="s">
        <v>110</v>
      </c>
      <c r="Q7" s="315" t="s">
        <v>35</v>
      </c>
      <c r="R7" s="311" t="s">
        <v>36</v>
      </c>
      <c r="S7" s="312" t="s">
        <v>32</v>
      </c>
      <c r="T7" s="313" t="s">
        <v>33</v>
      </c>
      <c r="U7" s="314" t="s">
        <v>110</v>
      </c>
      <c r="V7" s="315" t="s">
        <v>35</v>
      </c>
      <c r="W7" s="311" t="s">
        <v>36</v>
      </c>
      <c r="X7" s="312" t="s">
        <v>32</v>
      </c>
      <c r="Y7" s="313" t="s">
        <v>111</v>
      </c>
      <c r="Z7" s="374" t="s">
        <v>110</v>
      </c>
      <c r="AA7" s="315" t="s">
        <v>94</v>
      </c>
      <c r="AB7" s="263"/>
      <c r="AC7" s="263"/>
      <c r="AD7" s="262"/>
      <c r="AE7" s="262"/>
    </row>
    <row r="8" spans="1:31" ht="21" customHeight="1" thickBot="1">
      <c r="A8" s="464"/>
      <c r="B8" s="467"/>
      <c r="C8" s="488"/>
      <c r="D8" s="490"/>
      <c r="E8" s="490"/>
      <c r="F8" s="490"/>
      <c r="G8" s="490"/>
      <c r="H8" s="316"/>
      <c r="I8" s="317"/>
      <c r="J8" s="318"/>
      <c r="K8" s="319"/>
      <c r="L8" s="320"/>
      <c r="M8" s="316"/>
      <c r="N8" s="317"/>
      <c r="O8" s="318"/>
      <c r="P8" s="319"/>
      <c r="Q8" s="320"/>
      <c r="R8" s="316"/>
      <c r="S8" s="317"/>
      <c r="T8" s="318"/>
      <c r="U8" s="319"/>
      <c r="V8" s="320"/>
      <c r="W8" s="316"/>
      <c r="X8" s="317"/>
      <c r="Y8" s="318"/>
      <c r="Z8" s="319"/>
      <c r="AA8" s="320"/>
      <c r="AB8" s="263"/>
      <c r="AC8" s="263"/>
      <c r="AD8" s="262"/>
      <c r="AE8" s="262"/>
    </row>
    <row r="9" spans="1:31" s="264" customFormat="1">
      <c r="A9" s="321" t="s">
        <v>9</v>
      </c>
      <c r="B9" s="322">
        <v>2566</v>
      </c>
      <c r="C9" s="323">
        <f>SUM(D9:G9)</f>
        <v>240510</v>
      </c>
      <c r="D9" s="324">
        <v>156361</v>
      </c>
      <c r="E9" s="324">
        <v>25029</v>
      </c>
      <c r="F9" s="324">
        <v>46743</v>
      </c>
      <c r="G9" s="324">
        <v>12377</v>
      </c>
      <c r="H9" s="323">
        <f t="shared" ref="H9:H26" si="0">I9+J9+K9+L9</f>
        <v>12512</v>
      </c>
      <c r="I9" s="325">
        <v>9428</v>
      </c>
      <c r="J9" s="324">
        <v>1204</v>
      </c>
      <c r="K9" s="324">
        <v>1621</v>
      </c>
      <c r="L9" s="324">
        <v>259</v>
      </c>
      <c r="M9" s="323">
        <f t="shared" ref="M9:M21" si="1">N9+O9+P9+Q9</f>
        <v>77622</v>
      </c>
      <c r="N9" s="324">
        <v>58102</v>
      </c>
      <c r="O9" s="324">
        <v>6444</v>
      </c>
      <c r="P9" s="324">
        <v>11793</v>
      </c>
      <c r="Q9" s="324">
        <v>1283</v>
      </c>
      <c r="R9" s="326">
        <f t="shared" ref="R9:R26" si="2">S9+T9+U9+V9</f>
        <v>25889.576300000001</v>
      </c>
      <c r="S9" s="327">
        <v>20217.763800000001</v>
      </c>
      <c r="T9" s="327">
        <v>1797.1094000000001</v>
      </c>
      <c r="U9" s="327">
        <v>3406.5572000000002</v>
      </c>
      <c r="V9" s="327">
        <v>468.14589999999998</v>
      </c>
      <c r="W9" s="328">
        <f>R9/H9</f>
        <v>2.0691796914961635</v>
      </c>
      <c r="X9" s="328">
        <f t="shared" ref="X9:AA24" si="3">S9/I9</f>
        <v>2.1444382477725923</v>
      </c>
      <c r="Y9" s="328">
        <f t="shared" si="3"/>
        <v>1.4926157807308971</v>
      </c>
      <c r="Z9" s="328">
        <f t="shared" si="3"/>
        <v>2.1015158544108576</v>
      </c>
      <c r="AA9" s="328">
        <f t="shared" si="3"/>
        <v>1.8075131274131273</v>
      </c>
      <c r="AB9" s="261"/>
      <c r="AC9" s="260"/>
      <c r="AD9" s="260"/>
      <c r="AE9" s="260"/>
    </row>
    <row r="10" spans="1:31" s="264" customFormat="1">
      <c r="A10" s="321" t="s">
        <v>10</v>
      </c>
      <c r="B10" s="322">
        <v>2566</v>
      </c>
      <c r="C10" s="323">
        <f t="shared" ref="C10:C26" si="4">SUM(D10:G10)</f>
        <v>26282</v>
      </c>
      <c r="D10" s="329">
        <v>22524</v>
      </c>
      <c r="E10" s="329">
        <v>1379</v>
      </c>
      <c r="F10" s="329">
        <v>1528</v>
      </c>
      <c r="G10" s="329">
        <v>851</v>
      </c>
      <c r="H10" s="323">
        <f t="shared" si="0"/>
        <v>1854</v>
      </c>
      <c r="I10" s="330">
        <v>1727</v>
      </c>
      <c r="J10" s="329">
        <v>53</v>
      </c>
      <c r="K10" s="329">
        <v>64</v>
      </c>
      <c r="L10" s="329">
        <v>10</v>
      </c>
      <c r="M10" s="323">
        <f t="shared" si="1"/>
        <v>4043</v>
      </c>
      <c r="N10" s="329">
        <v>3769</v>
      </c>
      <c r="O10" s="329">
        <v>88</v>
      </c>
      <c r="P10" s="329">
        <v>166</v>
      </c>
      <c r="Q10" s="329">
        <v>20</v>
      </c>
      <c r="R10" s="326">
        <f t="shared" si="2"/>
        <v>907.95220000000006</v>
      </c>
      <c r="S10" s="331">
        <v>846.95880000000011</v>
      </c>
      <c r="T10" s="331">
        <v>21.926100000000002</v>
      </c>
      <c r="U10" s="331">
        <v>34.379199999999997</v>
      </c>
      <c r="V10" s="331">
        <v>4.6881000000000004</v>
      </c>
      <c r="W10" s="328">
        <f t="shared" ref="W10:AA27" si="5">R10/H10</f>
        <v>0.48972610571736791</v>
      </c>
      <c r="X10" s="328">
        <f t="shared" si="3"/>
        <v>0.49042200347423281</v>
      </c>
      <c r="Y10" s="328">
        <f t="shared" si="3"/>
        <v>0.41370000000000001</v>
      </c>
      <c r="Z10" s="328">
        <f t="shared" si="3"/>
        <v>0.53717499999999996</v>
      </c>
      <c r="AA10" s="328">
        <f t="shared" si="3"/>
        <v>0.46881000000000006</v>
      </c>
      <c r="AB10" s="260"/>
      <c r="AC10" s="260"/>
      <c r="AD10" s="260"/>
      <c r="AE10" s="260"/>
    </row>
    <row r="11" spans="1:31" s="264" customFormat="1">
      <c r="A11" s="332" t="s">
        <v>11</v>
      </c>
      <c r="B11" s="322">
        <v>2566</v>
      </c>
      <c r="C11" s="323">
        <f t="shared" si="4"/>
        <v>17296</v>
      </c>
      <c r="D11" s="333">
        <v>13815</v>
      </c>
      <c r="E11" s="333">
        <v>626</v>
      </c>
      <c r="F11" s="333">
        <v>1929</v>
      </c>
      <c r="G11" s="333">
        <v>926</v>
      </c>
      <c r="H11" s="323">
        <f t="shared" si="0"/>
        <v>666</v>
      </c>
      <c r="I11" s="334">
        <v>550</v>
      </c>
      <c r="J11" s="333">
        <v>31</v>
      </c>
      <c r="K11" s="333">
        <v>63</v>
      </c>
      <c r="L11" s="333">
        <v>22</v>
      </c>
      <c r="M11" s="323">
        <f t="shared" si="1"/>
        <v>1839</v>
      </c>
      <c r="N11" s="333">
        <v>1485</v>
      </c>
      <c r="O11" s="333">
        <v>85</v>
      </c>
      <c r="P11" s="333">
        <v>208</v>
      </c>
      <c r="Q11" s="333">
        <v>61</v>
      </c>
      <c r="R11" s="326">
        <f t="shared" si="2"/>
        <v>408.28859999999997</v>
      </c>
      <c r="S11" s="335">
        <v>337.4683</v>
      </c>
      <c r="T11" s="335">
        <v>19.583600000000001</v>
      </c>
      <c r="U11" s="335">
        <v>39.057400000000001</v>
      </c>
      <c r="V11" s="335">
        <v>12.1793</v>
      </c>
      <c r="W11" s="328">
        <f t="shared" si="5"/>
        <v>0.61304594594594586</v>
      </c>
      <c r="X11" s="328">
        <f t="shared" si="3"/>
        <v>0.61357872727272722</v>
      </c>
      <c r="Y11" s="328">
        <f t="shared" si="3"/>
        <v>0.63172903225806454</v>
      </c>
      <c r="Z11" s="328">
        <f t="shared" si="3"/>
        <v>0.61995873015873015</v>
      </c>
      <c r="AA11" s="328">
        <f t="shared" si="3"/>
        <v>0.5536045454545454</v>
      </c>
      <c r="AB11" s="260"/>
      <c r="AC11" s="260"/>
      <c r="AD11" s="260"/>
      <c r="AE11" s="260"/>
    </row>
    <row r="12" spans="1:31">
      <c r="A12" s="332" t="s">
        <v>37</v>
      </c>
      <c r="B12" s="322">
        <v>2566</v>
      </c>
      <c r="C12" s="323">
        <f t="shared" si="4"/>
        <v>35856</v>
      </c>
      <c r="D12" s="336">
        <v>26717</v>
      </c>
      <c r="E12" s="336">
        <v>1736</v>
      </c>
      <c r="F12" s="336">
        <v>4477</v>
      </c>
      <c r="G12" s="336">
        <v>2926</v>
      </c>
      <c r="H12" s="323">
        <f t="shared" si="0"/>
        <v>2337</v>
      </c>
      <c r="I12" s="337">
        <v>1907</v>
      </c>
      <c r="J12" s="336">
        <v>51</v>
      </c>
      <c r="K12" s="336">
        <v>112</v>
      </c>
      <c r="L12" s="336">
        <v>267</v>
      </c>
      <c r="M12" s="323">
        <f t="shared" si="1"/>
        <v>5670</v>
      </c>
      <c r="N12" s="336">
        <v>4615</v>
      </c>
      <c r="O12" s="336">
        <v>139</v>
      </c>
      <c r="P12" s="336">
        <v>267</v>
      </c>
      <c r="Q12" s="336">
        <v>649</v>
      </c>
      <c r="R12" s="326">
        <f t="shared" si="2"/>
        <v>1570.6889000000001</v>
      </c>
      <c r="S12" s="338">
        <v>1212.8422</v>
      </c>
      <c r="T12" s="338">
        <v>28.048000000000002</v>
      </c>
      <c r="U12" s="338">
        <v>93.480799999999988</v>
      </c>
      <c r="V12" s="338">
        <v>236.31789999999998</v>
      </c>
      <c r="W12" s="328">
        <f t="shared" si="5"/>
        <v>0.67209623448866074</v>
      </c>
      <c r="X12" s="328">
        <f t="shared" si="3"/>
        <v>0.63599486103828007</v>
      </c>
      <c r="Y12" s="328">
        <f t="shared" si="3"/>
        <v>0.54996078431372553</v>
      </c>
      <c r="Z12" s="328">
        <f t="shared" si="3"/>
        <v>0.83464999999999989</v>
      </c>
      <c r="AA12" s="328">
        <f t="shared" si="3"/>
        <v>0.88508576779026205</v>
      </c>
    </row>
    <row r="13" spans="1:31" s="264" customFormat="1">
      <c r="A13" s="332" t="s">
        <v>12</v>
      </c>
      <c r="B13" s="322">
        <v>2566</v>
      </c>
      <c r="C13" s="323">
        <f t="shared" si="4"/>
        <v>37902</v>
      </c>
      <c r="D13" s="336">
        <v>27798</v>
      </c>
      <c r="E13" s="336">
        <v>2481</v>
      </c>
      <c r="F13" s="336">
        <v>4585</v>
      </c>
      <c r="G13" s="336">
        <v>3038</v>
      </c>
      <c r="H13" s="323">
        <f t="shared" si="0"/>
        <v>2683</v>
      </c>
      <c r="I13" s="337">
        <v>2033</v>
      </c>
      <c r="J13" s="336">
        <v>137</v>
      </c>
      <c r="K13" s="336">
        <v>365</v>
      </c>
      <c r="L13" s="336">
        <v>148</v>
      </c>
      <c r="M13" s="323">
        <f t="shared" si="1"/>
        <v>8022</v>
      </c>
      <c r="N13" s="336">
        <v>6305</v>
      </c>
      <c r="O13" s="336">
        <v>347</v>
      </c>
      <c r="P13" s="336">
        <v>974</v>
      </c>
      <c r="Q13" s="336">
        <v>396</v>
      </c>
      <c r="R13" s="326">
        <f t="shared" si="2"/>
        <v>2147.5987</v>
      </c>
      <c r="S13" s="338">
        <v>1631.6471999999999</v>
      </c>
      <c r="T13" s="338">
        <v>97.5411</v>
      </c>
      <c r="U13" s="338">
        <v>289.54300000000001</v>
      </c>
      <c r="V13" s="338">
        <v>128.8674</v>
      </c>
      <c r="W13" s="328">
        <f t="shared" si="5"/>
        <v>0.8004467759970183</v>
      </c>
      <c r="X13" s="328">
        <f t="shared" si="3"/>
        <v>0.80258101328086562</v>
      </c>
      <c r="Y13" s="328">
        <f t="shared" si="3"/>
        <v>0.71197883211678836</v>
      </c>
      <c r="Z13" s="328">
        <f t="shared" si="3"/>
        <v>0.79326849315068493</v>
      </c>
      <c r="AA13" s="328">
        <f t="shared" si="3"/>
        <v>0.87072567567567571</v>
      </c>
      <c r="AB13" s="260"/>
      <c r="AC13" s="260"/>
      <c r="AD13" s="260"/>
      <c r="AE13" s="260"/>
    </row>
    <row r="14" spans="1:31" s="264" customFormat="1">
      <c r="A14" s="332" t="s">
        <v>13</v>
      </c>
      <c r="B14" s="322">
        <v>2566</v>
      </c>
      <c r="C14" s="323">
        <f t="shared" si="4"/>
        <v>28021</v>
      </c>
      <c r="D14" s="336">
        <v>21773</v>
      </c>
      <c r="E14" s="336">
        <v>1026</v>
      </c>
      <c r="F14" s="336">
        <v>3592</v>
      </c>
      <c r="G14" s="336">
        <v>1630</v>
      </c>
      <c r="H14" s="323">
        <f t="shared" si="0"/>
        <v>843</v>
      </c>
      <c r="I14" s="337">
        <v>722</v>
      </c>
      <c r="J14" s="336">
        <v>23</v>
      </c>
      <c r="K14" s="336">
        <v>83</v>
      </c>
      <c r="L14" s="336">
        <v>15</v>
      </c>
      <c r="M14" s="323">
        <f t="shared" si="1"/>
        <v>2541</v>
      </c>
      <c r="N14" s="336">
        <v>2182</v>
      </c>
      <c r="O14" s="336">
        <v>44</v>
      </c>
      <c r="P14" s="336">
        <v>289</v>
      </c>
      <c r="Q14" s="336">
        <v>26</v>
      </c>
      <c r="R14" s="326">
        <f t="shared" si="2"/>
        <v>509.21339999999998</v>
      </c>
      <c r="S14" s="338">
        <v>434.19279999999998</v>
      </c>
      <c r="T14" s="338">
        <v>12.8689</v>
      </c>
      <c r="U14" s="338">
        <v>56.332599999999999</v>
      </c>
      <c r="V14" s="338">
        <v>5.8190999999999997</v>
      </c>
      <c r="W14" s="328">
        <f t="shared" si="5"/>
        <v>0.60404911032028463</v>
      </c>
      <c r="X14" s="328">
        <f t="shared" si="3"/>
        <v>0.60137506925207751</v>
      </c>
      <c r="Y14" s="328">
        <f t="shared" si="3"/>
        <v>0.55951739130434786</v>
      </c>
      <c r="Z14" s="328">
        <f t="shared" si="3"/>
        <v>0.67870602409638559</v>
      </c>
      <c r="AA14" s="328">
        <f t="shared" si="3"/>
        <v>0.38794000000000001</v>
      </c>
      <c r="AB14" s="260"/>
      <c r="AC14" s="260"/>
      <c r="AD14" s="260"/>
      <c r="AE14" s="260"/>
    </row>
    <row r="15" spans="1:31" s="264" customFormat="1">
      <c r="A15" s="332" t="s">
        <v>14</v>
      </c>
      <c r="B15" s="322">
        <v>2566</v>
      </c>
      <c r="C15" s="323">
        <f t="shared" si="4"/>
        <v>8489</v>
      </c>
      <c r="D15" s="336">
        <v>6467</v>
      </c>
      <c r="E15" s="336">
        <v>298</v>
      </c>
      <c r="F15" s="336">
        <v>1020</v>
      </c>
      <c r="G15" s="336">
        <v>704</v>
      </c>
      <c r="H15" s="323">
        <f t="shared" si="0"/>
        <v>329</v>
      </c>
      <c r="I15" s="337">
        <v>277</v>
      </c>
      <c r="J15" s="336">
        <v>9</v>
      </c>
      <c r="K15" s="336">
        <v>36</v>
      </c>
      <c r="L15" s="336">
        <v>7</v>
      </c>
      <c r="M15" s="323">
        <f t="shared" si="1"/>
        <v>984</v>
      </c>
      <c r="N15" s="336">
        <v>853</v>
      </c>
      <c r="O15" s="336">
        <v>13</v>
      </c>
      <c r="P15" s="336">
        <v>106</v>
      </c>
      <c r="Q15" s="336">
        <v>12</v>
      </c>
      <c r="R15" s="326">
        <f t="shared" si="2"/>
        <v>181.5829</v>
      </c>
      <c r="S15" s="338">
        <v>151.9359</v>
      </c>
      <c r="T15" s="338">
        <v>4.3571</v>
      </c>
      <c r="U15" s="338">
        <v>20.625900000000001</v>
      </c>
      <c r="V15" s="338">
        <v>4.6639999999999997</v>
      </c>
      <c r="W15" s="328">
        <f t="shared" si="5"/>
        <v>0.5519237082066869</v>
      </c>
      <c r="X15" s="328">
        <f t="shared" si="3"/>
        <v>0.54850505415162454</v>
      </c>
      <c r="Y15" s="328">
        <f t="shared" si="3"/>
        <v>0.48412222222222223</v>
      </c>
      <c r="Z15" s="328">
        <f t="shared" si="3"/>
        <v>0.57294166666666668</v>
      </c>
      <c r="AA15" s="328">
        <f t="shared" si="3"/>
        <v>0.66628571428571426</v>
      </c>
      <c r="AB15" s="260"/>
      <c r="AC15" s="260"/>
      <c r="AD15" s="260"/>
      <c r="AE15" s="260"/>
    </row>
    <row r="16" spans="1:31" s="264" customFormat="1">
      <c r="A16" s="332" t="s">
        <v>15</v>
      </c>
      <c r="B16" s="322">
        <v>2566</v>
      </c>
      <c r="C16" s="323">
        <f t="shared" si="4"/>
        <v>72162</v>
      </c>
      <c r="D16" s="336">
        <v>54231</v>
      </c>
      <c r="E16" s="336">
        <v>4114</v>
      </c>
      <c r="F16" s="336">
        <v>8992</v>
      </c>
      <c r="G16" s="336">
        <v>4825</v>
      </c>
      <c r="H16" s="323">
        <f t="shared" si="0"/>
        <v>5012</v>
      </c>
      <c r="I16" s="337">
        <v>4053</v>
      </c>
      <c r="J16" s="336">
        <v>259</v>
      </c>
      <c r="K16" s="336">
        <v>529</v>
      </c>
      <c r="L16" s="336">
        <v>171</v>
      </c>
      <c r="M16" s="323">
        <f t="shared" si="1"/>
        <v>18478</v>
      </c>
      <c r="N16" s="336">
        <v>14921</v>
      </c>
      <c r="O16" s="336">
        <v>871</v>
      </c>
      <c r="P16" s="336">
        <v>1898</v>
      </c>
      <c r="Q16" s="336">
        <v>788</v>
      </c>
      <c r="R16" s="326">
        <f t="shared" si="2"/>
        <v>6543.4167000000007</v>
      </c>
      <c r="S16" s="338">
        <v>5249.6388000000006</v>
      </c>
      <c r="T16" s="338">
        <v>329.87909999999999</v>
      </c>
      <c r="U16" s="338">
        <v>710.09429999999998</v>
      </c>
      <c r="V16" s="338">
        <v>253.80450000000002</v>
      </c>
      <c r="W16" s="328">
        <f t="shared" si="5"/>
        <v>1.3055500199521151</v>
      </c>
      <c r="X16" s="328">
        <f t="shared" si="3"/>
        <v>1.2952476683937826</v>
      </c>
      <c r="Y16" s="328">
        <f t="shared" si="3"/>
        <v>1.2736644787644786</v>
      </c>
      <c r="Z16" s="328">
        <f t="shared" si="3"/>
        <v>1.3423332703213611</v>
      </c>
      <c r="AA16" s="328">
        <f t="shared" si="3"/>
        <v>1.4842368421052632</v>
      </c>
      <c r="AB16" s="260"/>
      <c r="AC16" s="260"/>
      <c r="AD16" s="260"/>
      <c r="AE16" s="260"/>
    </row>
    <row r="17" spans="1:31" s="264" customFormat="1">
      <c r="A17" s="332" t="s">
        <v>16</v>
      </c>
      <c r="B17" s="322">
        <v>2566</v>
      </c>
      <c r="C17" s="323">
        <f t="shared" si="4"/>
        <v>23107</v>
      </c>
      <c r="D17" s="336">
        <v>18273</v>
      </c>
      <c r="E17" s="336">
        <v>737</v>
      </c>
      <c r="F17" s="336">
        <v>1632</v>
      </c>
      <c r="G17" s="336">
        <v>2465</v>
      </c>
      <c r="H17" s="323">
        <f t="shared" si="0"/>
        <v>898</v>
      </c>
      <c r="I17" s="337">
        <v>742</v>
      </c>
      <c r="J17" s="336">
        <v>36</v>
      </c>
      <c r="K17" s="336">
        <v>89</v>
      </c>
      <c r="L17" s="336">
        <v>31</v>
      </c>
      <c r="M17" s="323">
        <f t="shared" si="1"/>
        <v>2456</v>
      </c>
      <c r="N17" s="336">
        <v>2014</v>
      </c>
      <c r="O17" s="336">
        <v>88</v>
      </c>
      <c r="P17" s="336">
        <v>298</v>
      </c>
      <c r="Q17" s="336">
        <v>56</v>
      </c>
      <c r="R17" s="326">
        <f t="shared" si="2"/>
        <v>594.2799</v>
      </c>
      <c r="S17" s="338">
        <v>489.5686</v>
      </c>
      <c r="T17" s="338">
        <v>21.662300000000002</v>
      </c>
      <c r="U17" s="338">
        <v>62.691100000000006</v>
      </c>
      <c r="V17" s="338">
        <v>20.357900000000001</v>
      </c>
      <c r="W17" s="328">
        <f t="shared" si="5"/>
        <v>0.66178162583518929</v>
      </c>
      <c r="X17" s="328">
        <f t="shared" si="3"/>
        <v>0.65979595687331538</v>
      </c>
      <c r="Y17" s="328">
        <f t="shared" si="3"/>
        <v>0.60173055555555566</v>
      </c>
      <c r="Z17" s="328">
        <f t="shared" si="3"/>
        <v>0.70439438202247195</v>
      </c>
      <c r="AA17" s="328">
        <f t="shared" si="3"/>
        <v>0.6567064516129032</v>
      </c>
      <c r="AB17" s="260"/>
      <c r="AC17" s="260"/>
      <c r="AD17" s="260"/>
      <c r="AE17" s="260"/>
    </row>
    <row r="18" spans="1:31" s="264" customFormat="1">
      <c r="A18" s="332" t="s">
        <v>100</v>
      </c>
      <c r="B18" s="322">
        <v>2566</v>
      </c>
      <c r="C18" s="323">
        <f t="shared" si="4"/>
        <v>36884</v>
      </c>
      <c r="D18" s="336">
        <v>29524</v>
      </c>
      <c r="E18" s="336">
        <v>1615</v>
      </c>
      <c r="F18" s="336">
        <v>3615</v>
      </c>
      <c r="G18" s="336">
        <v>2130</v>
      </c>
      <c r="H18" s="323">
        <f t="shared" si="0"/>
        <v>3785</v>
      </c>
      <c r="I18" s="337">
        <v>3448</v>
      </c>
      <c r="J18" s="336">
        <v>66</v>
      </c>
      <c r="K18" s="336">
        <v>230</v>
      </c>
      <c r="L18" s="336">
        <v>41</v>
      </c>
      <c r="M18" s="323">
        <f t="shared" si="1"/>
        <v>6922</v>
      </c>
      <c r="N18" s="336">
        <v>6235</v>
      </c>
      <c r="O18" s="336">
        <v>158</v>
      </c>
      <c r="P18" s="336">
        <v>440</v>
      </c>
      <c r="Q18" s="336">
        <v>89</v>
      </c>
      <c r="R18" s="326">
        <f t="shared" si="2"/>
        <v>1991.4244999999999</v>
      </c>
      <c r="S18" s="338">
        <v>1799.7032999999999</v>
      </c>
      <c r="T18" s="338">
        <v>41.128900000000002</v>
      </c>
      <c r="U18" s="338">
        <v>119.8732</v>
      </c>
      <c r="V18" s="338">
        <v>30.719099999999997</v>
      </c>
      <c r="W18" s="328">
        <f t="shared" si="5"/>
        <v>0.5261359313077939</v>
      </c>
      <c r="X18" s="328">
        <f t="shared" si="3"/>
        <v>0.52195571345707659</v>
      </c>
      <c r="Y18" s="328">
        <f t="shared" si="3"/>
        <v>0.62316515151515151</v>
      </c>
      <c r="Z18" s="328">
        <f t="shared" si="3"/>
        <v>0.52118782608695646</v>
      </c>
      <c r="AA18" s="328">
        <f t="shared" si="3"/>
        <v>0.74924634146341462</v>
      </c>
      <c r="AB18" s="260"/>
      <c r="AC18" s="260"/>
      <c r="AD18" s="260"/>
      <c r="AE18" s="260"/>
    </row>
    <row r="19" spans="1:31" s="264" customFormat="1">
      <c r="A19" s="332" t="s">
        <v>17</v>
      </c>
      <c r="B19" s="322">
        <v>2566</v>
      </c>
      <c r="C19" s="323">
        <f t="shared" si="4"/>
        <v>36146</v>
      </c>
      <c r="D19" s="339">
        <v>28288</v>
      </c>
      <c r="E19" s="339">
        <v>1461</v>
      </c>
      <c r="F19" s="339">
        <v>4153</v>
      </c>
      <c r="G19" s="339">
        <v>2244</v>
      </c>
      <c r="H19" s="323">
        <f t="shared" si="0"/>
        <v>3075</v>
      </c>
      <c r="I19" s="340">
        <v>2610</v>
      </c>
      <c r="J19" s="339">
        <v>97</v>
      </c>
      <c r="K19" s="339">
        <v>318</v>
      </c>
      <c r="L19" s="339">
        <v>50</v>
      </c>
      <c r="M19" s="323">
        <f t="shared" si="1"/>
        <v>7211</v>
      </c>
      <c r="N19" s="339">
        <v>6183</v>
      </c>
      <c r="O19" s="339">
        <v>184</v>
      </c>
      <c r="P19" s="339">
        <v>734</v>
      </c>
      <c r="Q19" s="339">
        <v>110</v>
      </c>
      <c r="R19" s="326">
        <f t="shared" si="2"/>
        <v>1723.3747000000001</v>
      </c>
      <c r="S19" s="341">
        <v>1458.472</v>
      </c>
      <c r="T19" s="341">
        <v>51.426000000000002</v>
      </c>
      <c r="U19" s="341">
        <v>183.2106</v>
      </c>
      <c r="V19" s="341">
        <v>30.266100000000002</v>
      </c>
      <c r="W19" s="328">
        <f t="shared" si="5"/>
        <v>0.56044705691056917</v>
      </c>
      <c r="X19" s="328">
        <f t="shared" si="3"/>
        <v>0.55880153256704979</v>
      </c>
      <c r="Y19" s="328">
        <f t="shared" si="3"/>
        <v>0.53016494845360829</v>
      </c>
      <c r="Z19" s="328">
        <f t="shared" si="3"/>
        <v>0.57613396226415092</v>
      </c>
      <c r="AA19" s="328">
        <f t="shared" si="3"/>
        <v>0.60532200000000003</v>
      </c>
      <c r="AB19" s="260"/>
      <c r="AC19" s="260"/>
      <c r="AD19" s="260"/>
      <c r="AE19" s="260"/>
    </row>
    <row r="20" spans="1:31" s="264" customFormat="1">
      <c r="A20" s="332" t="s">
        <v>18</v>
      </c>
      <c r="B20" s="322">
        <v>2566</v>
      </c>
      <c r="C20" s="323">
        <f t="shared" si="4"/>
        <v>29520</v>
      </c>
      <c r="D20" s="339">
        <v>25159</v>
      </c>
      <c r="E20" s="339">
        <v>968</v>
      </c>
      <c r="F20" s="339">
        <v>1981</v>
      </c>
      <c r="G20" s="339">
        <v>1412</v>
      </c>
      <c r="H20" s="323">
        <f t="shared" si="0"/>
        <v>1093</v>
      </c>
      <c r="I20" s="340">
        <v>918</v>
      </c>
      <c r="J20" s="339">
        <v>33</v>
      </c>
      <c r="K20" s="339">
        <v>111</v>
      </c>
      <c r="L20" s="339">
        <v>31</v>
      </c>
      <c r="M20" s="323">
        <f t="shared" si="1"/>
        <v>2911</v>
      </c>
      <c r="N20" s="339">
        <v>2523</v>
      </c>
      <c r="O20" s="339">
        <v>70</v>
      </c>
      <c r="P20" s="339">
        <v>273</v>
      </c>
      <c r="Q20" s="339">
        <v>45</v>
      </c>
      <c r="R20" s="326">
        <f t="shared" si="2"/>
        <v>633.22820000000013</v>
      </c>
      <c r="S20" s="341">
        <v>540.40460000000007</v>
      </c>
      <c r="T20" s="341">
        <v>14.551299999999999</v>
      </c>
      <c r="U20" s="341">
        <v>63.447299999999998</v>
      </c>
      <c r="V20" s="341">
        <v>14.825000000000001</v>
      </c>
      <c r="W20" s="328">
        <f t="shared" si="5"/>
        <v>0.57934876486733777</v>
      </c>
      <c r="X20" s="328">
        <f t="shared" si="3"/>
        <v>0.58867603485838793</v>
      </c>
      <c r="Y20" s="328">
        <f t="shared" si="3"/>
        <v>0.44094848484848481</v>
      </c>
      <c r="Z20" s="328">
        <f t="shared" si="3"/>
        <v>0.57159729729729725</v>
      </c>
      <c r="AA20" s="328">
        <f t="shared" si="3"/>
        <v>0.47822580645161294</v>
      </c>
      <c r="AB20" s="260"/>
      <c r="AC20" s="260"/>
      <c r="AD20" s="260"/>
      <c r="AE20" s="260"/>
    </row>
    <row r="21" spans="1:31" s="264" customFormat="1">
      <c r="A21" s="332" t="s">
        <v>19</v>
      </c>
      <c r="B21" s="322">
        <v>2566</v>
      </c>
      <c r="C21" s="323">
        <f t="shared" si="4"/>
        <v>14355</v>
      </c>
      <c r="D21" s="329">
        <v>11106</v>
      </c>
      <c r="E21" s="329">
        <v>847</v>
      </c>
      <c r="F21" s="329">
        <v>1467</v>
      </c>
      <c r="G21" s="329">
        <v>935</v>
      </c>
      <c r="H21" s="323">
        <f t="shared" si="0"/>
        <v>747</v>
      </c>
      <c r="I21" s="330">
        <v>626</v>
      </c>
      <c r="J21" s="329">
        <v>40</v>
      </c>
      <c r="K21" s="329">
        <v>57</v>
      </c>
      <c r="L21" s="329">
        <v>24</v>
      </c>
      <c r="M21" s="323">
        <f t="shared" si="1"/>
        <v>1923</v>
      </c>
      <c r="N21" s="329">
        <v>1638</v>
      </c>
      <c r="O21" s="329">
        <v>88</v>
      </c>
      <c r="P21" s="329">
        <v>164</v>
      </c>
      <c r="Q21" s="329">
        <v>33</v>
      </c>
      <c r="R21" s="326">
        <f t="shared" si="2"/>
        <v>384.73539999999997</v>
      </c>
      <c r="S21" s="331">
        <v>325.05250000000001</v>
      </c>
      <c r="T21" s="331">
        <v>20.4848</v>
      </c>
      <c r="U21" s="331">
        <v>29.993299999999998</v>
      </c>
      <c r="V21" s="331">
        <v>9.2047999999999988</v>
      </c>
      <c r="W21" s="328">
        <f t="shared" si="5"/>
        <v>0.51504069611780456</v>
      </c>
      <c r="X21" s="328">
        <f t="shared" si="3"/>
        <v>0.51925319488817889</v>
      </c>
      <c r="Y21" s="328">
        <f t="shared" si="3"/>
        <v>0.51212000000000002</v>
      </c>
      <c r="Z21" s="328">
        <f t="shared" si="3"/>
        <v>0.52619824561403505</v>
      </c>
      <c r="AA21" s="328">
        <f t="shared" si="3"/>
        <v>0.38353333333333328</v>
      </c>
      <c r="AB21" s="260"/>
      <c r="AC21" s="260"/>
      <c r="AD21" s="260"/>
      <c r="AE21" s="260"/>
    </row>
    <row r="22" spans="1:31" s="264" customFormat="1">
      <c r="A22" s="332" t="s">
        <v>20</v>
      </c>
      <c r="B22" s="322">
        <v>2566</v>
      </c>
      <c r="C22" s="323">
        <f t="shared" si="4"/>
        <v>26315</v>
      </c>
      <c r="D22" s="329">
        <v>21215</v>
      </c>
      <c r="E22" s="329">
        <v>1115</v>
      </c>
      <c r="F22" s="329">
        <v>3102</v>
      </c>
      <c r="G22" s="329">
        <v>883</v>
      </c>
      <c r="H22" s="323">
        <f t="shared" si="0"/>
        <v>1878</v>
      </c>
      <c r="I22" s="330">
        <v>1550</v>
      </c>
      <c r="J22" s="329">
        <v>101</v>
      </c>
      <c r="K22" s="329">
        <v>205</v>
      </c>
      <c r="L22" s="329">
        <v>22</v>
      </c>
      <c r="M22" s="323">
        <f>N22+O22+P22+Q22</f>
        <v>4906</v>
      </c>
      <c r="N22" s="329">
        <v>4142</v>
      </c>
      <c r="O22" s="329">
        <v>225</v>
      </c>
      <c r="P22" s="329">
        <v>476</v>
      </c>
      <c r="Q22" s="329">
        <v>63</v>
      </c>
      <c r="R22" s="326">
        <f t="shared" si="2"/>
        <v>937.49330000000009</v>
      </c>
      <c r="S22" s="331">
        <v>790.49850000000004</v>
      </c>
      <c r="T22" s="331">
        <v>44.818200000000004</v>
      </c>
      <c r="U22" s="331">
        <v>89.582099999999997</v>
      </c>
      <c r="V22" s="331">
        <v>12.5945</v>
      </c>
      <c r="W22" s="328">
        <f t="shared" si="5"/>
        <v>0.49919771033013849</v>
      </c>
      <c r="X22" s="328">
        <f t="shared" si="3"/>
        <v>0.50999903225806453</v>
      </c>
      <c r="Y22" s="328">
        <f t="shared" si="3"/>
        <v>0.44374455445544558</v>
      </c>
      <c r="Z22" s="328">
        <f t="shared" si="3"/>
        <v>0.43698585365853659</v>
      </c>
      <c r="AA22" s="328">
        <f t="shared" si="3"/>
        <v>0.57247727272727278</v>
      </c>
      <c r="AB22" s="260"/>
      <c r="AC22" s="260"/>
      <c r="AD22" s="260"/>
      <c r="AE22" s="260"/>
    </row>
    <row r="23" spans="1:31" s="264" customFormat="1">
      <c r="A23" s="332" t="s">
        <v>21</v>
      </c>
      <c r="B23" s="322">
        <v>2566</v>
      </c>
      <c r="C23" s="323">
        <f t="shared" si="4"/>
        <v>24167</v>
      </c>
      <c r="D23" s="324">
        <v>19825</v>
      </c>
      <c r="E23" s="324">
        <v>825</v>
      </c>
      <c r="F23" s="324">
        <v>1905</v>
      </c>
      <c r="G23" s="324">
        <v>1612</v>
      </c>
      <c r="H23" s="323">
        <f t="shared" si="0"/>
        <v>518</v>
      </c>
      <c r="I23" s="325">
        <v>456</v>
      </c>
      <c r="J23" s="324">
        <v>16</v>
      </c>
      <c r="K23" s="324">
        <v>21</v>
      </c>
      <c r="L23" s="324">
        <v>25</v>
      </c>
      <c r="M23" s="323">
        <f>N23+O23+P23+Q23</f>
        <v>1724</v>
      </c>
      <c r="N23" s="324">
        <v>1534</v>
      </c>
      <c r="O23" s="324">
        <v>55</v>
      </c>
      <c r="P23" s="324">
        <v>97</v>
      </c>
      <c r="Q23" s="324">
        <v>38</v>
      </c>
      <c r="R23" s="326">
        <f t="shared" si="2"/>
        <v>376.72590000000002</v>
      </c>
      <c r="S23" s="327">
        <v>322.39670000000001</v>
      </c>
      <c r="T23" s="327">
        <v>11.0283</v>
      </c>
      <c r="U23" s="327">
        <v>17.426100000000002</v>
      </c>
      <c r="V23" s="327">
        <v>25.8748</v>
      </c>
      <c r="W23" s="328">
        <f t="shared" si="5"/>
        <v>0.7272700772200773</v>
      </c>
      <c r="X23" s="328">
        <f t="shared" si="3"/>
        <v>0.70701030701754386</v>
      </c>
      <c r="Y23" s="328">
        <f t="shared" si="3"/>
        <v>0.68926874999999999</v>
      </c>
      <c r="Z23" s="328">
        <f t="shared" si="3"/>
        <v>0.82981428571428584</v>
      </c>
      <c r="AA23" s="328">
        <f t="shared" si="3"/>
        <v>1.0349919999999999</v>
      </c>
      <c r="AB23" s="260"/>
      <c r="AC23" s="260"/>
      <c r="AD23" s="260"/>
      <c r="AE23" s="260"/>
    </row>
    <row r="24" spans="1:31" s="264" customFormat="1">
      <c r="A24" s="332" t="s">
        <v>22</v>
      </c>
      <c r="B24" s="322">
        <v>2566</v>
      </c>
      <c r="C24" s="323">
        <f t="shared" si="4"/>
        <v>24398</v>
      </c>
      <c r="D24" s="324">
        <v>20318</v>
      </c>
      <c r="E24" s="324">
        <v>1220</v>
      </c>
      <c r="F24" s="324">
        <v>1683</v>
      </c>
      <c r="G24" s="324">
        <v>1177</v>
      </c>
      <c r="H24" s="323">
        <f t="shared" si="0"/>
        <v>968</v>
      </c>
      <c r="I24" s="325">
        <v>835</v>
      </c>
      <c r="J24" s="324">
        <v>32</v>
      </c>
      <c r="K24" s="324">
        <v>90</v>
      </c>
      <c r="L24" s="324">
        <v>11</v>
      </c>
      <c r="M24" s="323">
        <f>N24+O24+P24+Q24</f>
        <v>1883</v>
      </c>
      <c r="N24" s="324">
        <v>1626</v>
      </c>
      <c r="O24" s="324">
        <v>52</v>
      </c>
      <c r="P24" s="324">
        <v>187</v>
      </c>
      <c r="Q24" s="324">
        <v>18</v>
      </c>
      <c r="R24" s="326">
        <f t="shared" si="2"/>
        <v>502.54860000000002</v>
      </c>
      <c r="S24" s="327">
        <v>435.14890000000003</v>
      </c>
      <c r="T24" s="327">
        <v>15.010400000000001</v>
      </c>
      <c r="U24" s="327">
        <v>47.805300000000003</v>
      </c>
      <c r="V24" s="327">
        <v>4.5839999999999996</v>
      </c>
      <c r="W24" s="328">
        <f t="shared" si="5"/>
        <v>0.51916177685950415</v>
      </c>
      <c r="X24" s="328">
        <f t="shared" si="3"/>
        <v>0.52113640718562881</v>
      </c>
      <c r="Y24" s="328">
        <f t="shared" si="3"/>
        <v>0.46907500000000002</v>
      </c>
      <c r="Z24" s="328">
        <f t="shared" si="3"/>
        <v>0.53117000000000003</v>
      </c>
      <c r="AA24" s="328">
        <f t="shared" si="3"/>
        <v>0.41672727272727267</v>
      </c>
      <c r="AB24" s="260"/>
      <c r="AC24" s="260"/>
      <c r="AD24" s="260"/>
      <c r="AE24" s="260"/>
    </row>
    <row r="25" spans="1:31" s="264" customFormat="1">
      <c r="A25" s="401" t="s">
        <v>181</v>
      </c>
      <c r="B25" s="322">
        <v>2566</v>
      </c>
      <c r="C25" s="323">
        <f t="shared" si="4"/>
        <v>91221</v>
      </c>
      <c r="D25" s="324">
        <v>60030</v>
      </c>
      <c r="E25" s="324">
        <v>5160</v>
      </c>
      <c r="F25" s="324">
        <v>11895</v>
      </c>
      <c r="G25" s="324">
        <v>14136</v>
      </c>
      <c r="H25" s="323">
        <f t="shared" si="0"/>
        <v>4876</v>
      </c>
      <c r="I25" s="325">
        <v>3909</v>
      </c>
      <c r="J25" s="324">
        <v>312</v>
      </c>
      <c r="K25" s="324">
        <v>520</v>
      </c>
      <c r="L25" s="324">
        <v>135</v>
      </c>
      <c r="M25" s="323">
        <f>N25+O25+P25+Q25</f>
        <v>16598</v>
      </c>
      <c r="N25" s="324">
        <v>13257</v>
      </c>
      <c r="O25" s="324">
        <v>1027</v>
      </c>
      <c r="P25" s="324">
        <v>1885</v>
      </c>
      <c r="Q25" s="324">
        <v>429</v>
      </c>
      <c r="R25" s="326">
        <f t="shared" si="2"/>
        <v>6185.5083000000004</v>
      </c>
      <c r="S25" s="327">
        <v>4877.9238999999998</v>
      </c>
      <c r="T25" s="327">
        <v>371.07740000000001</v>
      </c>
      <c r="U25" s="327">
        <v>686.51670000000001</v>
      </c>
      <c r="V25" s="327">
        <v>249.99029999999999</v>
      </c>
      <c r="W25" s="328">
        <f t="shared" si="5"/>
        <v>1.2685619975389664</v>
      </c>
      <c r="X25" s="328">
        <f t="shared" si="5"/>
        <v>1.2478700179073932</v>
      </c>
      <c r="Y25" s="328">
        <f t="shared" si="5"/>
        <v>1.1893506410256411</v>
      </c>
      <c r="Z25" s="328">
        <f t="shared" si="5"/>
        <v>1.3202244230769231</v>
      </c>
      <c r="AA25" s="328">
        <f t="shared" si="5"/>
        <v>1.85178</v>
      </c>
      <c r="AB25" s="260"/>
      <c r="AC25" s="260"/>
      <c r="AD25" s="260"/>
      <c r="AE25" s="260"/>
    </row>
    <row r="26" spans="1:31" s="264" customFormat="1">
      <c r="A26" s="342" t="s">
        <v>23</v>
      </c>
      <c r="B26" s="322">
        <v>2566</v>
      </c>
      <c r="C26" s="323">
        <f t="shared" si="4"/>
        <v>16250</v>
      </c>
      <c r="D26" s="343">
        <v>12963</v>
      </c>
      <c r="E26" s="324">
        <v>653</v>
      </c>
      <c r="F26" s="324">
        <v>1580</v>
      </c>
      <c r="G26" s="324">
        <v>1054</v>
      </c>
      <c r="H26" s="323">
        <f t="shared" si="0"/>
        <v>1036</v>
      </c>
      <c r="I26" s="344">
        <v>874</v>
      </c>
      <c r="J26" s="345">
        <v>41</v>
      </c>
      <c r="K26" s="345">
        <v>82</v>
      </c>
      <c r="L26" s="345">
        <v>39</v>
      </c>
      <c r="M26" s="323">
        <f>N26+O26+P26+Q26</f>
        <v>2584</v>
      </c>
      <c r="N26" s="345">
        <v>2264</v>
      </c>
      <c r="O26" s="345">
        <v>63</v>
      </c>
      <c r="P26" s="345">
        <v>192</v>
      </c>
      <c r="Q26" s="345">
        <v>65</v>
      </c>
      <c r="R26" s="326">
        <f t="shared" si="2"/>
        <v>625.20609999999999</v>
      </c>
      <c r="S26" s="346">
        <v>523.59370000000001</v>
      </c>
      <c r="T26" s="346">
        <v>22.138100000000001</v>
      </c>
      <c r="U26" s="346">
        <v>53.995500000000007</v>
      </c>
      <c r="V26" s="346">
        <v>25.4788</v>
      </c>
      <c r="W26" s="328">
        <f t="shared" si="5"/>
        <v>0.60348079150579148</v>
      </c>
      <c r="X26" s="328">
        <f t="shared" si="5"/>
        <v>0.59907745995423345</v>
      </c>
      <c r="Y26" s="328">
        <f t="shared" si="5"/>
        <v>0.53995365853658539</v>
      </c>
      <c r="Z26" s="328">
        <f t="shared" si="5"/>
        <v>0.65848170731707323</v>
      </c>
      <c r="AA26" s="328">
        <f t="shared" si="5"/>
        <v>0.65330256410256404</v>
      </c>
      <c r="AB26" s="260"/>
      <c r="AC26" s="260"/>
      <c r="AD26" s="260"/>
      <c r="AE26" s="260"/>
    </row>
    <row r="27" spans="1:31">
      <c r="A27" s="347" t="s">
        <v>36</v>
      </c>
      <c r="B27" s="307">
        <v>2566</v>
      </c>
      <c r="C27" s="348">
        <f>SUM(C9:C26)</f>
        <v>788881</v>
      </c>
      <c r="D27" s="349">
        <f>SUM(D9:D26)</f>
        <v>576387</v>
      </c>
      <c r="E27" s="349">
        <f>SUM(E9:E26)</f>
        <v>51290</v>
      </c>
      <c r="F27" s="349">
        <f>SUM(F9:F26)</f>
        <v>105879</v>
      </c>
      <c r="G27" s="349">
        <f>SUM(G9:G26)</f>
        <v>55325</v>
      </c>
      <c r="H27" s="349">
        <f t="shared" ref="H27:V27" si="6">SUM(H9:H26)</f>
        <v>45110</v>
      </c>
      <c r="I27" s="349">
        <f t="shared" si="6"/>
        <v>36665</v>
      </c>
      <c r="J27" s="349">
        <f t="shared" si="6"/>
        <v>2541</v>
      </c>
      <c r="K27" s="349">
        <f t="shared" si="6"/>
        <v>4596</v>
      </c>
      <c r="L27" s="349">
        <f t="shared" si="6"/>
        <v>1308</v>
      </c>
      <c r="M27" s="349">
        <f t="shared" si="6"/>
        <v>168317</v>
      </c>
      <c r="N27" s="349">
        <f t="shared" si="6"/>
        <v>133648</v>
      </c>
      <c r="O27" s="349">
        <f t="shared" si="6"/>
        <v>10041</v>
      </c>
      <c r="P27" s="349">
        <f t="shared" si="6"/>
        <v>20447</v>
      </c>
      <c r="Q27" s="349">
        <f t="shared" si="6"/>
        <v>4181</v>
      </c>
      <c r="R27" s="350">
        <f t="shared" si="6"/>
        <v>52112.842600000004</v>
      </c>
      <c r="S27" s="351">
        <f t="shared" si="6"/>
        <v>41645.210500000001</v>
      </c>
      <c r="T27" s="351">
        <f t="shared" si="6"/>
        <v>2924.6390000000006</v>
      </c>
      <c r="U27" s="351">
        <f t="shared" si="6"/>
        <v>6004.6116000000002</v>
      </c>
      <c r="V27" s="351">
        <f t="shared" si="6"/>
        <v>1538.3815000000002</v>
      </c>
      <c r="W27" s="328">
        <f t="shared" si="5"/>
        <v>1.1552392507204612</v>
      </c>
      <c r="X27" s="328">
        <f t="shared" si="5"/>
        <v>1.135830096822583</v>
      </c>
      <c r="Y27" s="328">
        <f t="shared" si="5"/>
        <v>1.1509795356158994</v>
      </c>
      <c r="Z27" s="328">
        <f t="shared" si="5"/>
        <v>1.3064864229765014</v>
      </c>
      <c r="AA27" s="328">
        <f t="shared" si="5"/>
        <v>1.176132645259939</v>
      </c>
    </row>
    <row r="28" spans="1:31">
      <c r="A28" s="310"/>
      <c r="B28" s="309"/>
      <c r="C28" s="402" t="s">
        <v>102</v>
      </c>
      <c r="D28" s="352"/>
      <c r="E28" s="352"/>
      <c r="F28" s="352"/>
      <c r="G28" s="352"/>
      <c r="H28" s="352"/>
      <c r="I28" s="352"/>
      <c r="J28" s="352"/>
      <c r="K28" s="352"/>
      <c r="L28" s="352"/>
      <c r="M28" s="402" t="s">
        <v>102</v>
      </c>
      <c r="N28" s="353"/>
      <c r="O28" s="353"/>
      <c r="P28" s="353"/>
      <c r="Q28" s="353"/>
      <c r="R28" s="354"/>
      <c r="S28" s="354"/>
      <c r="T28" s="354"/>
      <c r="U28" s="354"/>
      <c r="V28" s="402" t="s">
        <v>102</v>
      </c>
      <c r="W28" s="308"/>
      <c r="X28" s="308"/>
      <c r="Y28" s="308"/>
      <c r="Z28" s="308"/>
      <c r="AA28" s="308"/>
    </row>
    <row r="29" spans="1:31">
      <c r="A29" s="310"/>
      <c r="B29" s="309"/>
      <c r="C29" s="403" t="s">
        <v>103</v>
      </c>
      <c r="D29" s="355"/>
      <c r="E29" s="355"/>
      <c r="F29" s="355"/>
      <c r="G29" s="355"/>
      <c r="H29" s="355"/>
      <c r="I29" s="355"/>
      <c r="J29" s="355"/>
      <c r="K29" s="355"/>
      <c r="L29" s="355"/>
      <c r="M29" s="403" t="s">
        <v>103</v>
      </c>
      <c r="N29" s="308"/>
      <c r="O29" s="308"/>
      <c r="P29" s="308"/>
      <c r="Q29" s="308"/>
      <c r="R29" s="308"/>
      <c r="S29" s="355"/>
      <c r="T29" s="355"/>
      <c r="U29" s="355"/>
      <c r="V29" s="403" t="s">
        <v>103</v>
      </c>
      <c r="W29" s="308"/>
      <c r="X29" s="308"/>
      <c r="Y29" s="308"/>
      <c r="Z29" s="308"/>
      <c r="AA29" s="308"/>
    </row>
    <row r="30" spans="1:31" s="272" customFormat="1">
      <c r="A30" s="310"/>
      <c r="B30" s="309"/>
      <c r="C30" s="308" t="s">
        <v>112</v>
      </c>
      <c r="D30" s="308"/>
      <c r="E30" s="308"/>
      <c r="F30" s="308"/>
      <c r="G30" s="308"/>
      <c r="H30" s="308"/>
      <c r="I30" s="308"/>
      <c r="J30" s="308"/>
      <c r="K30" s="308"/>
      <c r="L30" s="308"/>
      <c r="M30" s="308" t="s">
        <v>112</v>
      </c>
      <c r="N30" s="308"/>
      <c r="O30" s="308"/>
      <c r="P30" s="308"/>
      <c r="Q30" s="308"/>
      <c r="R30" s="308"/>
      <c r="S30" s="308"/>
      <c r="T30" s="308"/>
      <c r="U30" s="308"/>
      <c r="V30" s="308" t="s">
        <v>112</v>
      </c>
      <c r="W30" s="308"/>
      <c r="X30" s="308"/>
      <c r="Y30" s="308"/>
      <c r="Z30" s="308"/>
      <c r="AA30" s="308"/>
      <c r="AB30" s="271"/>
      <c r="AC30" s="271"/>
      <c r="AD30" s="271"/>
      <c r="AE30" s="271"/>
    </row>
    <row r="31" spans="1:31">
      <c r="A31" s="310"/>
      <c r="B31" s="308"/>
      <c r="C31" s="308" t="s">
        <v>126</v>
      </c>
      <c r="D31" s="308"/>
      <c r="E31" s="308"/>
      <c r="F31" s="308"/>
      <c r="G31" s="308"/>
      <c r="H31" s="308"/>
      <c r="I31" s="308"/>
      <c r="J31" s="308"/>
      <c r="K31" s="308"/>
      <c r="L31" s="308"/>
      <c r="M31" s="308" t="s">
        <v>113</v>
      </c>
      <c r="N31" s="308"/>
      <c r="O31" s="308"/>
      <c r="P31" s="308"/>
      <c r="Q31" s="308"/>
      <c r="R31" s="308"/>
      <c r="S31" s="308"/>
      <c r="T31" s="308"/>
      <c r="U31" s="308"/>
      <c r="V31" s="308" t="s">
        <v>114</v>
      </c>
      <c r="W31" s="308"/>
      <c r="X31" s="308"/>
      <c r="Y31" s="308"/>
      <c r="Z31" s="308"/>
      <c r="AA31" s="308"/>
    </row>
    <row r="32" spans="1:31">
      <c r="A32" s="259"/>
      <c r="B32" s="260"/>
      <c r="C32" s="274"/>
      <c r="D32" s="260"/>
      <c r="E32" s="260"/>
      <c r="F32" s="260"/>
      <c r="G32" s="260"/>
      <c r="H32" s="274"/>
      <c r="I32" s="260"/>
      <c r="J32" s="260"/>
      <c r="K32" s="260"/>
      <c r="L32" s="260"/>
      <c r="M32" s="274"/>
      <c r="N32" s="260"/>
      <c r="O32" s="260"/>
      <c r="P32" s="260"/>
      <c r="Q32" s="260"/>
      <c r="R32" s="274"/>
      <c r="S32" s="260"/>
      <c r="T32" s="260"/>
      <c r="U32" s="260"/>
      <c r="V32" s="260"/>
      <c r="W32" s="260"/>
      <c r="X32" s="260"/>
      <c r="Y32" s="260"/>
      <c r="Z32" s="260"/>
      <c r="AA32" s="260"/>
    </row>
    <row r="33" spans="1:27">
      <c r="A33" s="259"/>
      <c r="B33" s="260"/>
      <c r="C33" s="274"/>
      <c r="D33" s="260"/>
      <c r="E33" s="260"/>
      <c r="F33" s="260"/>
      <c r="G33" s="260"/>
      <c r="H33" s="274"/>
      <c r="I33" s="260"/>
      <c r="J33" s="260"/>
      <c r="K33" s="260"/>
      <c r="L33" s="260"/>
      <c r="M33" s="274"/>
      <c r="N33" s="260"/>
      <c r="O33" s="260"/>
      <c r="P33" s="260"/>
      <c r="Q33" s="260"/>
      <c r="R33" s="274"/>
      <c r="S33" s="260"/>
      <c r="T33" s="260"/>
      <c r="U33" s="260"/>
      <c r="V33" s="260"/>
      <c r="W33" s="260"/>
      <c r="X33" s="260"/>
      <c r="Y33" s="260"/>
      <c r="Z33" s="260"/>
      <c r="AA33" s="260"/>
    </row>
  </sheetData>
  <mergeCells count="14">
    <mergeCell ref="W6:AA6"/>
    <mergeCell ref="C7:C8"/>
    <mergeCell ref="D7:D8"/>
    <mergeCell ref="E7:E8"/>
    <mergeCell ref="F7:F8"/>
    <mergeCell ref="G7:G8"/>
    <mergeCell ref="M5:U5"/>
    <mergeCell ref="A5:A8"/>
    <mergeCell ref="B5:B8"/>
    <mergeCell ref="C5:G6"/>
    <mergeCell ref="H5:L5"/>
    <mergeCell ref="H6:L6"/>
    <mergeCell ref="M6:Q6"/>
    <mergeCell ref="R6:V6"/>
  </mergeCells>
  <printOptions horizontalCentered="1"/>
  <pageMargins left="0.43307086614173229" right="0.43307086614173229" top="0.59055118110236227" bottom="0.59055118110236227" header="0.31496062992125984" footer="0.31496062992125984"/>
  <pageSetup paperSize="9" scale="51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ipDRGv6</vt:lpstr>
      <vt:lpstr>DRGv6เทียบIP</vt:lpstr>
      <vt:lpstr>CMI6</vt:lpstr>
      <vt:lpstr>ungroupV6</vt:lpstr>
      <vt:lpstr>op</vt:lpstr>
      <vt:lpstr>เทียบOPhfo</vt:lpstr>
      <vt:lpstr>เทียบOPhdcHFO</vt:lpstr>
      <vt:lpstr>AdjRw05</vt:lpstr>
      <vt:lpstr>บริการส่งเขต</vt:lpstr>
      <vt:lpstr>ปชกUC</vt:lpstr>
      <vt:lpstr>'CMI6'!Print_Area</vt:lpstr>
      <vt:lpstr>DRGv6เทียบIP!Print_Area</vt:lpstr>
      <vt:lpstr>ipDRGv6!Print_Area</vt:lpstr>
      <vt:lpstr>op!Print_Area</vt:lpstr>
      <vt:lpstr>ungroupV6!Print_Area</vt:lpstr>
      <vt:lpstr>เทียบOPhdcHFO!Print_Area</vt:lpstr>
      <vt:lpstr>เทียบOPhfo!Print_Area</vt:lpstr>
      <vt:lpstr>บริการส่งเขต!Print_Area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moobin</dc:creator>
  <cp:lastModifiedBy>moobin</cp:lastModifiedBy>
  <cp:lastPrinted>2024-01-26T02:03:22Z</cp:lastPrinted>
  <dcterms:created xsi:type="dcterms:W3CDTF">2021-01-20T01:59:50Z</dcterms:created>
  <dcterms:modified xsi:type="dcterms:W3CDTF">2024-01-30T03:20:39Z</dcterms:modified>
</cp:coreProperties>
</file>